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16" windowHeight="4920"/>
  </bookViews>
  <sheets>
    <sheet name="Lentelės, duomenys" sheetId="1" r:id="rId1"/>
    <sheet name="1. Išankstinis sandoris" sheetId="4" r:id="rId2"/>
    <sheet name="Grafikas" sheetId="6" r:id="rId3"/>
    <sheet name="2. Pirkti jenos pardavimo opcio" sheetId="5" r:id="rId4"/>
  </sheets>
  <externalReferences>
    <externalReference r:id="rId5"/>
  </externalReferenc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6" i="4" l="1"/>
  <c r="B43" i="4"/>
  <c r="F32" i="5" l="1"/>
  <c r="F24" i="5"/>
  <c r="B87" i="4" l="1"/>
  <c r="B48" i="4" s="1"/>
  <c r="B74" i="4"/>
  <c r="B47" i="4" s="1"/>
  <c r="B61" i="4"/>
  <c r="B46" i="4" s="1"/>
  <c r="C46" i="4" s="1"/>
  <c r="B40" i="4"/>
  <c r="B41" i="4" s="1"/>
  <c r="C47" i="4" l="1"/>
  <c r="C48" i="4"/>
  <c r="D46" i="4" l="1"/>
  <c r="F46" i="4" s="1"/>
</calcChain>
</file>

<file path=xl/sharedStrings.xml><?xml version="1.0" encoding="utf-8"?>
<sst xmlns="http://schemas.openxmlformats.org/spreadsheetml/2006/main" count="49" uniqueCount="40">
  <si>
    <t>Skirtumas YENOM</t>
  </si>
  <si>
    <t>Skirtumas DOLERIAIS</t>
  </si>
  <si>
    <t>https://www.poundsterlinglive.com/bank-of-england-spot/historical-spot-exchange-rates/usd/USD-to-JPY-1993</t>
  </si>
  <si>
    <t>Data</t>
  </si>
  <si>
    <t>Kursas</t>
  </si>
  <si>
    <t>Fiksuotas kursas</t>
  </si>
  <si>
    <t>Annual Income Statement</t>
  </si>
  <si>
    <t>Historical Summary</t>
  </si>
  <si>
    <t>Domestic and Foreign operations</t>
  </si>
  <si>
    <t>Worldwide retail locations</t>
  </si>
  <si>
    <t>Yen/Dollar exchange rate</t>
  </si>
  <si>
    <t>Financial market information</t>
  </si>
  <si>
    <t>Pardavimai Japonijos rinkoje</t>
  </si>
  <si>
    <t>Pagal forward three month yen/dollar kursas</t>
  </si>
  <si>
    <t>Pardavimai iš Japonijos per 3 mėn Yen valiuta</t>
  </si>
  <si>
    <t>Kas mėn:</t>
  </si>
  <si>
    <t>Liepa</t>
  </si>
  <si>
    <t>Rugpjūtis</t>
  </si>
  <si>
    <t>Rugsėjis</t>
  </si>
  <si>
    <t>1993 Liepa</t>
  </si>
  <si>
    <t>1993 Rugpjūtis</t>
  </si>
  <si>
    <t>1993 Rugsėjis</t>
  </si>
  <si>
    <t>Suma</t>
  </si>
  <si>
    <t>Vidurkis:</t>
  </si>
  <si>
    <t>Šaltinis:</t>
  </si>
  <si>
    <t xml:space="preserve">Pardavimai (mlrd. USD) </t>
  </si>
  <si>
    <t>Pardavimai iš Japonijos (mlrd. USD)</t>
  </si>
  <si>
    <t>Pardavimai iš Japonijos per mėn (USD)</t>
  </si>
  <si>
    <t>1. Jei spot price &lt; strike price</t>
  </si>
  <si>
    <t>Esant 92 kursui, Tiffany parduos 105,4 yen už 1 USD:</t>
  </si>
  <si>
    <t>Sutarties kaina (premium)</t>
  </si>
  <si>
    <t>Nustatytas kaina (Strike price)</t>
  </si>
  <si>
    <t>Rinkos kaina (Spot price)</t>
  </si>
  <si>
    <t>Išmokėjimas bus = (strike price - spot price) - premium=</t>
  </si>
  <si>
    <t>1. Jei spot price &gt; strike price</t>
  </si>
  <si>
    <t>gain</t>
  </si>
  <si>
    <t>loss</t>
  </si>
  <si>
    <t>1994 m. Spalio 31 d.</t>
  </si>
  <si>
    <t>Neapmokėtų įsigytų put options sandorių vertė</t>
  </si>
  <si>
    <t>Neapmokėtų išankstinių valiutos sandorių vertė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</si>
</sst>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,##0.0"/>
    <numFmt numFmtId="165" formatCode="#,##0.000"/>
    <numFmt numFmtId="166" formatCode="0.00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3.5"/>
      <color rgb="FF212121"/>
      <name val="Arial"/>
      <family val="2"/>
    </font>
    <font>
      <sz val="10"/>
      <color rgb="FFFFFFFF"/>
      <name val="Arial"/>
      <family val="2"/>
    </font>
    <font>
      <sz val="10"/>
      <color rgb="FF666666"/>
      <name val="Arial"/>
      <family val="2"/>
    </font>
    <font>
      <b/>
      <sz val="10"/>
      <color rgb="FF1C94C4"/>
      <name val="Arial"/>
      <family val="2"/>
    </font>
    <font>
      <sz val="11"/>
      <color rgb="FFFFFFFF"/>
      <name val="Calibri"/>
      <family val="2"/>
      <scheme val="minor"/>
    </font>
    <font>
      <b/>
      <sz val="11"/>
      <color rgb="FF1C94C4"/>
      <name val="Calibri"/>
      <family val="2"/>
      <scheme val="minor"/>
    </font>
    <font>
      <sz val="8"/>
      <color rgb="FFFFFFF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Arial"/>
      <family val="2"/>
    </font>
    <font>
      <sz val="8"/>
      <name val="Calibri"/>
      <family val="2"/>
      <scheme val="minor"/>
    </font>
    <font>
      <b/>
      <sz val="10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sz val="12"/>
      <name val="Arial"/>
      <family val="2"/>
    </font>
    <font>
      <i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BFBFB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/>
      <right style="medium">
        <color rgb="FF0088CC"/>
      </right>
      <top/>
      <bottom style="medium">
        <color rgb="FF0088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76">
    <xf numFmtId="0" fontId="0" fillId="0" borderId="0" xfId="0"/>
    <xf numFmtId="9" fontId="0" fillId="0" borderId="0" xfId="1" applyFont="1"/>
    <xf numFmtId="15" fontId="0" fillId="0" borderId="0" xfId="0" applyNumberFormat="1"/>
    <xf numFmtId="3" fontId="0" fillId="0" borderId="0" xfId="0" applyNumberFormat="1"/>
    <xf numFmtId="0" fontId="2" fillId="0" borderId="0" xfId="0" applyFont="1" applyAlignment="1">
      <alignment horizontal="center" vertical="center" wrapText="1"/>
    </xf>
    <xf numFmtId="0" fontId="9" fillId="0" borderId="0" xfId="2" applyAlignment="1"/>
    <xf numFmtId="164" fontId="0" fillId="0" borderId="0" xfId="0" applyNumberFormat="1"/>
    <xf numFmtId="4" fontId="0" fillId="0" borderId="0" xfId="0" applyNumberFormat="1"/>
    <xf numFmtId="165" fontId="0" fillId="0" borderId="0" xfId="0" applyNumberFormat="1"/>
    <xf numFmtId="4" fontId="0" fillId="0" borderId="0" xfId="0" applyNumberFormat="1" applyAlignment="1">
      <alignment horizontal="center" vertical="center"/>
    </xf>
    <xf numFmtId="0" fontId="11" fillId="0" borderId="0" xfId="0" applyFont="1" applyAlignment="1">
      <alignment vertical="center"/>
    </xf>
    <xf numFmtId="3" fontId="0" fillId="5" borderId="0" xfId="0" applyNumberFormat="1" applyFill="1"/>
    <xf numFmtId="0" fontId="0" fillId="0" borderId="0" xfId="0" applyFill="1"/>
    <xf numFmtId="17" fontId="2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6" fillId="0" borderId="0" xfId="0" applyFont="1" applyFill="1" applyBorder="1" applyAlignment="1">
      <alignment horizontal="center" vertical="top" wrapText="1"/>
    </xf>
    <xf numFmtId="0" fontId="12" fillId="2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14" fontId="15" fillId="2" borderId="2" xfId="0" applyNumberFormat="1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/>
    </xf>
    <xf numFmtId="4" fontId="16" fillId="0" borderId="2" xfId="0" applyNumberFormat="1" applyFont="1" applyBorder="1"/>
    <xf numFmtId="15" fontId="0" fillId="0" borderId="0" xfId="0" applyNumberFormat="1" applyFill="1"/>
    <xf numFmtId="3" fontId="0" fillId="0" borderId="0" xfId="0" applyNumberFormat="1" applyFill="1"/>
    <xf numFmtId="0" fontId="0" fillId="0" borderId="0" xfId="0" applyAlignment="1">
      <alignment wrapText="1"/>
    </xf>
    <xf numFmtId="0" fontId="0" fillId="0" borderId="0" xfId="0" applyAlignment="1">
      <alignment vertical="top" wrapText="1"/>
    </xf>
    <xf numFmtId="0" fontId="0" fillId="5" borderId="0" xfId="0" applyFill="1" applyAlignment="1">
      <alignment wrapText="1"/>
    </xf>
    <xf numFmtId="0" fontId="10" fillId="0" borderId="0" xfId="0" applyFont="1"/>
    <xf numFmtId="0" fontId="5" fillId="2" borderId="2" xfId="0" applyFont="1" applyFill="1" applyBorder="1" applyAlignment="1">
      <alignment horizontal="center" vertical="center" wrapText="1"/>
    </xf>
    <xf numFmtId="0" fontId="10" fillId="0" borderId="0" xfId="0" applyFont="1" applyFill="1"/>
    <xf numFmtId="0" fontId="10" fillId="0" borderId="0" xfId="0" applyFont="1" applyAlignment="1">
      <alignment horizontal="right"/>
    </xf>
    <xf numFmtId="0" fontId="18" fillId="0" borderId="0" xfId="0" applyFont="1" applyAlignment="1">
      <alignment horizontal="right"/>
    </xf>
    <xf numFmtId="0" fontId="7" fillId="2" borderId="2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166" fontId="10" fillId="0" borderId="0" xfId="0" applyNumberFormat="1" applyFont="1" applyFill="1"/>
    <xf numFmtId="0" fontId="13" fillId="2" borderId="1" xfId="0" applyFont="1" applyFill="1" applyBorder="1" applyAlignment="1">
      <alignment horizontal="center" vertical="center" wrapText="1"/>
    </xf>
    <xf numFmtId="9" fontId="0" fillId="0" borderId="0" xfId="1" applyFont="1" applyFill="1" applyBorder="1"/>
    <xf numFmtId="3" fontId="0" fillId="0" borderId="0" xfId="0" applyNumberFormat="1" applyFill="1" applyBorder="1"/>
    <xf numFmtId="4" fontId="0" fillId="0" borderId="0" xfId="0" applyNumberFormat="1" applyFill="1" applyBorder="1"/>
    <xf numFmtId="165" fontId="0" fillId="0" borderId="0" xfId="0" applyNumberFormat="1" applyFill="1" applyBorder="1"/>
    <xf numFmtId="164" fontId="0" fillId="0" borderId="0" xfId="0" applyNumberFormat="1" applyFill="1" applyBorder="1"/>
    <xf numFmtId="4" fontId="0" fillId="0" borderId="0" xfId="0" applyNumberForma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9" fillId="0" borderId="0" xfId="2" applyFill="1" applyBorder="1" applyAlignment="1"/>
    <xf numFmtId="0" fontId="3" fillId="0" borderId="0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6" fillId="2" borderId="2" xfId="0" applyFont="1" applyFill="1" applyBorder="1" applyAlignment="1">
      <alignment vertical="top" wrapText="1"/>
    </xf>
    <xf numFmtId="0" fontId="16" fillId="0" borderId="2" xfId="0" applyFont="1" applyBorder="1"/>
    <xf numFmtId="0" fontId="0" fillId="6" borderId="0" xfId="0" applyFill="1"/>
    <xf numFmtId="0" fontId="0" fillId="7" borderId="0" xfId="0" applyFill="1"/>
    <xf numFmtId="0" fontId="11" fillId="0" borderId="0" xfId="0" applyFont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top" wrapText="1"/>
    </xf>
    <xf numFmtId="0" fontId="14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top" wrapText="1"/>
    </xf>
    <xf numFmtId="3" fontId="0" fillId="4" borderId="0" xfId="0" applyNumberFormat="1" applyFill="1" applyAlignment="1">
      <alignment horizontal="center" vertical="center"/>
    </xf>
    <xf numFmtId="0" fontId="17" fillId="2" borderId="3" xfId="0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top" wrapText="1"/>
    </xf>
    <xf numFmtId="0" fontId="4" fillId="2" borderId="0" xfId="0" applyFont="1" applyFill="1" applyBorder="1" applyAlignment="1">
      <alignment horizontal="center" vertical="top" wrapText="1"/>
    </xf>
    <xf numFmtId="0" fontId="0" fillId="2" borderId="3" xfId="0" applyFill="1" applyBorder="1" applyAlignment="1">
      <alignment horizontal="center" vertical="top" wrapText="1"/>
    </xf>
    <xf numFmtId="0" fontId="0" fillId="2" borderId="5" xfId="0" applyFill="1" applyBorder="1" applyAlignment="1">
      <alignment horizontal="center" vertical="top" wrapText="1"/>
    </xf>
    <xf numFmtId="0" fontId="0" fillId="2" borderId="6" xfId="0" applyFill="1" applyBorder="1" applyAlignment="1">
      <alignment horizontal="center" vertical="top" wrapText="1"/>
    </xf>
    <xf numFmtId="0" fontId="0" fillId="2" borderId="8" xfId="0" applyFill="1" applyBorder="1" applyAlignment="1">
      <alignment horizontal="center" vertical="top" wrapText="1"/>
    </xf>
    <xf numFmtId="3" fontId="0" fillId="3" borderId="0" xfId="0" applyNumberFormat="1" applyFill="1" applyAlignment="1">
      <alignment horizontal="center" vertical="center"/>
    </xf>
    <xf numFmtId="3" fontId="0" fillId="5" borderId="0" xfId="0" applyNumberFormat="1" applyFill="1" applyAlignment="1">
      <alignment horizontal="center" vertical="center"/>
    </xf>
    <xf numFmtId="0" fontId="0" fillId="0" borderId="0" xfId="0" applyAlignment="1">
      <alignment horizontal="center"/>
    </xf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lt-LT"/>
              <a:t>Valiutų kursų svyravimai Yen/dollar</a:t>
            </a:r>
            <a:endParaRPr lang="en-US"/>
          </a:p>
        </c:rich>
      </c:tx>
      <c:layout>
        <c:manualLayout>
          <c:xMode val="edge"/>
          <c:yMode val="edge"/>
          <c:x val="0.42081818099551022"/>
          <c:y val="2.68809888817327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[1]grafikui!$C$4</c:f>
              <c:strCache>
                <c:ptCount val="1"/>
                <c:pt idx="0">
                  <c:v>Kursas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[1]grafikui!$D$3:$BP$3</c:f>
              <c:numCache>
                <c:formatCode>General</c:formatCode>
                <c:ptCount val="65"/>
                <c:pt idx="0">
                  <c:v>34151</c:v>
                </c:pt>
                <c:pt idx="1">
                  <c:v>34152</c:v>
                </c:pt>
                <c:pt idx="2">
                  <c:v>34155</c:v>
                </c:pt>
                <c:pt idx="3">
                  <c:v>34156</c:v>
                </c:pt>
                <c:pt idx="4">
                  <c:v>34157</c:v>
                </c:pt>
                <c:pt idx="5">
                  <c:v>34158</c:v>
                </c:pt>
                <c:pt idx="6">
                  <c:v>34159</c:v>
                </c:pt>
                <c:pt idx="7">
                  <c:v>34162</c:v>
                </c:pt>
                <c:pt idx="8">
                  <c:v>34163</c:v>
                </c:pt>
                <c:pt idx="9">
                  <c:v>34164</c:v>
                </c:pt>
                <c:pt idx="10">
                  <c:v>34165</c:v>
                </c:pt>
                <c:pt idx="11">
                  <c:v>34166</c:v>
                </c:pt>
                <c:pt idx="12">
                  <c:v>34169</c:v>
                </c:pt>
                <c:pt idx="13">
                  <c:v>34170</c:v>
                </c:pt>
                <c:pt idx="14">
                  <c:v>34171</c:v>
                </c:pt>
                <c:pt idx="15">
                  <c:v>34172</c:v>
                </c:pt>
                <c:pt idx="16">
                  <c:v>34173</c:v>
                </c:pt>
                <c:pt idx="17">
                  <c:v>34176</c:v>
                </c:pt>
                <c:pt idx="18">
                  <c:v>34177</c:v>
                </c:pt>
                <c:pt idx="19">
                  <c:v>34178</c:v>
                </c:pt>
                <c:pt idx="20">
                  <c:v>34179</c:v>
                </c:pt>
                <c:pt idx="21">
                  <c:v>34180</c:v>
                </c:pt>
                <c:pt idx="22">
                  <c:v>34183</c:v>
                </c:pt>
                <c:pt idx="23">
                  <c:v>34184</c:v>
                </c:pt>
                <c:pt idx="24">
                  <c:v>34185</c:v>
                </c:pt>
                <c:pt idx="25">
                  <c:v>34186</c:v>
                </c:pt>
                <c:pt idx="26">
                  <c:v>34187</c:v>
                </c:pt>
                <c:pt idx="27">
                  <c:v>34190</c:v>
                </c:pt>
                <c:pt idx="28">
                  <c:v>34191</c:v>
                </c:pt>
                <c:pt idx="29">
                  <c:v>34192</c:v>
                </c:pt>
                <c:pt idx="30">
                  <c:v>34193</c:v>
                </c:pt>
                <c:pt idx="31">
                  <c:v>34194</c:v>
                </c:pt>
                <c:pt idx="32">
                  <c:v>34197</c:v>
                </c:pt>
                <c:pt idx="33">
                  <c:v>34198</c:v>
                </c:pt>
                <c:pt idx="34">
                  <c:v>34199</c:v>
                </c:pt>
                <c:pt idx="35">
                  <c:v>34200</c:v>
                </c:pt>
                <c:pt idx="36">
                  <c:v>34201</c:v>
                </c:pt>
                <c:pt idx="37">
                  <c:v>34204</c:v>
                </c:pt>
                <c:pt idx="38">
                  <c:v>34205</c:v>
                </c:pt>
                <c:pt idx="39">
                  <c:v>34206</c:v>
                </c:pt>
                <c:pt idx="40">
                  <c:v>34207</c:v>
                </c:pt>
                <c:pt idx="41">
                  <c:v>34208</c:v>
                </c:pt>
                <c:pt idx="42">
                  <c:v>34212</c:v>
                </c:pt>
                <c:pt idx="43">
                  <c:v>34213</c:v>
                </c:pt>
                <c:pt idx="44">
                  <c:v>34214</c:v>
                </c:pt>
                <c:pt idx="45">
                  <c:v>34215</c:v>
                </c:pt>
                <c:pt idx="46">
                  <c:v>34218</c:v>
                </c:pt>
                <c:pt idx="47">
                  <c:v>34219</c:v>
                </c:pt>
                <c:pt idx="48">
                  <c:v>34220</c:v>
                </c:pt>
                <c:pt idx="49">
                  <c:v>34221</c:v>
                </c:pt>
                <c:pt idx="50">
                  <c:v>34222</c:v>
                </c:pt>
                <c:pt idx="51">
                  <c:v>34225</c:v>
                </c:pt>
                <c:pt idx="52">
                  <c:v>34226</c:v>
                </c:pt>
                <c:pt idx="53">
                  <c:v>34227</c:v>
                </c:pt>
                <c:pt idx="54">
                  <c:v>34228</c:v>
                </c:pt>
                <c:pt idx="55">
                  <c:v>34229</c:v>
                </c:pt>
                <c:pt idx="56">
                  <c:v>34232</c:v>
                </c:pt>
                <c:pt idx="57">
                  <c:v>34233</c:v>
                </c:pt>
                <c:pt idx="58">
                  <c:v>34234</c:v>
                </c:pt>
                <c:pt idx="59">
                  <c:v>34235</c:v>
                </c:pt>
                <c:pt idx="60">
                  <c:v>34236</c:v>
                </c:pt>
                <c:pt idx="61">
                  <c:v>34239</c:v>
                </c:pt>
                <c:pt idx="62">
                  <c:v>34240</c:v>
                </c:pt>
                <c:pt idx="63">
                  <c:v>34241</c:v>
                </c:pt>
                <c:pt idx="64">
                  <c:v>34242</c:v>
                </c:pt>
              </c:numCache>
            </c:numRef>
          </c:cat>
          <c:val>
            <c:numRef>
              <c:f>[1]grafikui!$D$4:$BP$4</c:f>
              <c:numCache>
                <c:formatCode>General</c:formatCode>
                <c:ptCount val="65"/>
                <c:pt idx="0">
                  <c:v>107.35</c:v>
                </c:pt>
                <c:pt idx="1">
                  <c:v>108.05</c:v>
                </c:pt>
                <c:pt idx="2">
                  <c:v>108.95</c:v>
                </c:pt>
                <c:pt idx="3">
                  <c:v>108.1</c:v>
                </c:pt>
                <c:pt idx="4">
                  <c:v>107.8</c:v>
                </c:pt>
                <c:pt idx="5">
                  <c:v>108.63</c:v>
                </c:pt>
                <c:pt idx="6">
                  <c:v>109.72</c:v>
                </c:pt>
                <c:pt idx="7">
                  <c:v>109.75</c:v>
                </c:pt>
                <c:pt idx="8">
                  <c:v>108.3</c:v>
                </c:pt>
                <c:pt idx="9">
                  <c:v>107.55</c:v>
                </c:pt>
                <c:pt idx="10">
                  <c:v>108.05</c:v>
                </c:pt>
                <c:pt idx="11">
                  <c:v>108.35</c:v>
                </c:pt>
                <c:pt idx="12">
                  <c:v>108.5</c:v>
                </c:pt>
                <c:pt idx="13">
                  <c:v>108.75</c:v>
                </c:pt>
                <c:pt idx="14">
                  <c:v>108.55</c:v>
                </c:pt>
                <c:pt idx="15">
                  <c:v>106.8</c:v>
                </c:pt>
                <c:pt idx="16">
                  <c:v>106.75</c:v>
                </c:pt>
                <c:pt idx="17">
                  <c:v>106.82</c:v>
                </c:pt>
                <c:pt idx="18">
                  <c:v>106.45</c:v>
                </c:pt>
                <c:pt idx="19">
                  <c:v>105.2</c:v>
                </c:pt>
                <c:pt idx="20">
                  <c:v>106.35</c:v>
                </c:pt>
                <c:pt idx="21">
                  <c:v>104.8</c:v>
                </c:pt>
                <c:pt idx="22">
                  <c:v>104.72</c:v>
                </c:pt>
                <c:pt idx="23">
                  <c:v>104.3</c:v>
                </c:pt>
                <c:pt idx="24">
                  <c:v>104.85</c:v>
                </c:pt>
                <c:pt idx="25">
                  <c:v>104.2</c:v>
                </c:pt>
                <c:pt idx="26">
                  <c:v>104.42</c:v>
                </c:pt>
                <c:pt idx="27">
                  <c:v>104.8</c:v>
                </c:pt>
                <c:pt idx="28">
                  <c:v>104.5</c:v>
                </c:pt>
                <c:pt idx="29">
                  <c:v>103.73</c:v>
                </c:pt>
                <c:pt idx="30">
                  <c:v>103.2</c:v>
                </c:pt>
                <c:pt idx="31">
                  <c:v>102.4</c:v>
                </c:pt>
                <c:pt idx="32">
                  <c:v>101.03</c:v>
                </c:pt>
                <c:pt idx="33">
                  <c:v>101.5</c:v>
                </c:pt>
                <c:pt idx="34">
                  <c:v>101.75</c:v>
                </c:pt>
                <c:pt idx="35">
                  <c:v>103.65</c:v>
                </c:pt>
                <c:pt idx="36">
                  <c:v>105</c:v>
                </c:pt>
                <c:pt idx="37">
                  <c:v>103.3</c:v>
                </c:pt>
                <c:pt idx="38">
                  <c:v>103.85</c:v>
                </c:pt>
                <c:pt idx="39">
                  <c:v>105</c:v>
                </c:pt>
                <c:pt idx="40">
                  <c:v>104.7</c:v>
                </c:pt>
                <c:pt idx="41">
                  <c:v>104.25</c:v>
                </c:pt>
                <c:pt idx="42">
                  <c:v>104.65</c:v>
                </c:pt>
                <c:pt idx="43">
                  <c:v>105.35</c:v>
                </c:pt>
                <c:pt idx="44">
                  <c:v>105.85</c:v>
                </c:pt>
                <c:pt idx="45">
                  <c:v>104.92</c:v>
                </c:pt>
                <c:pt idx="46">
                  <c:v>104.3</c:v>
                </c:pt>
                <c:pt idx="47">
                  <c:v>104.05</c:v>
                </c:pt>
                <c:pt idx="48">
                  <c:v>105.5</c:v>
                </c:pt>
                <c:pt idx="49">
                  <c:v>105.07</c:v>
                </c:pt>
                <c:pt idx="50">
                  <c:v>106.35</c:v>
                </c:pt>
                <c:pt idx="51">
                  <c:v>106.45</c:v>
                </c:pt>
                <c:pt idx="52">
                  <c:v>105.82</c:v>
                </c:pt>
                <c:pt idx="53">
                  <c:v>105.82</c:v>
                </c:pt>
                <c:pt idx="54">
                  <c:v>104.55</c:v>
                </c:pt>
                <c:pt idx="55">
                  <c:v>104.37</c:v>
                </c:pt>
                <c:pt idx="56">
                  <c:v>103.97</c:v>
                </c:pt>
                <c:pt idx="57">
                  <c:v>106.35</c:v>
                </c:pt>
                <c:pt idx="58">
                  <c:v>106.25</c:v>
                </c:pt>
                <c:pt idx="59">
                  <c:v>106.12</c:v>
                </c:pt>
                <c:pt idx="60">
                  <c:v>105.97</c:v>
                </c:pt>
                <c:pt idx="61">
                  <c:v>105.95</c:v>
                </c:pt>
                <c:pt idx="62">
                  <c:v>105.35</c:v>
                </c:pt>
                <c:pt idx="63">
                  <c:v>105.25</c:v>
                </c:pt>
                <c:pt idx="64">
                  <c:v>105.7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9-43B5-B6A9-8D8FDCED30FD}"/>
            </c:ext>
          </c:extLst>
        </c:ser>
        <c:ser>
          <c:idx val="1"/>
          <c:order val="1"/>
          <c:tx>
            <c:strRef>
              <c:f>[1]grafikui!$C$5</c:f>
              <c:strCache>
                <c:ptCount val="1"/>
                <c:pt idx="0">
                  <c:v>Fiksuotas kursas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[1]grafikui!$D$3:$BP$3</c:f>
              <c:numCache>
                <c:formatCode>General</c:formatCode>
                <c:ptCount val="65"/>
                <c:pt idx="0">
                  <c:v>34151</c:v>
                </c:pt>
                <c:pt idx="1">
                  <c:v>34152</c:v>
                </c:pt>
                <c:pt idx="2">
                  <c:v>34155</c:v>
                </c:pt>
                <c:pt idx="3">
                  <c:v>34156</c:v>
                </c:pt>
                <c:pt idx="4">
                  <c:v>34157</c:v>
                </c:pt>
                <c:pt idx="5">
                  <c:v>34158</c:v>
                </c:pt>
                <c:pt idx="6">
                  <c:v>34159</c:v>
                </c:pt>
                <c:pt idx="7">
                  <c:v>34162</c:v>
                </c:pt>
                <c:pt idx="8">
                  <c:v>34163</c:v>
                </c:pt>
                <c:pt idx="9">
                  <c:v>34164</c:v>
                </c:pt>
                <c:pt idx="10">
                  <c:v>34165</c:v>
                </c:pt>
                <c:pt idx="11">
                  <c:v>34166</c:v>
                </c:pt>
                <c:pt idx="12">
                  <c:v>34169</c:v>
                </c:pt>
                <c:pt idx="13">
                  <c:v>34170</c:v>
                </c:pt>
                <c:pt idx="14">
                  <c:v>34171</c:v>
                </c:pt>
                <c:pt idx="15">
                  <c:v>34172</c:v>
                </c:pt>
                <c:pt idx="16">
                  <c:v>34173</c:v>
                </c:pt>
                <c:pt idx="17">
                  <c:v>34176</c:v>
                </c:pt>
                <c:pt idx="18">
                  <c:v>34177</c:v>
                </c:pt>
                <c:pt idx="19">
                  <c:v>34178</c:v>
                </c:pt>
                <c:pt idx="20">
                  <c:v>34179</c:v>
                </c:pt>
                <c:pt idx="21">
                  <c:v>34180</c:v>
                </c:pt>
                <c:pt idx="22">
                  <c:v>34183</c:v>
                </c:pt>
                <c:pt idx="23">
                  <c:v>34184</c:v>
                </c:pt>
                <c:pt idx="24">
                  <c:v>34185</c:v>
                </c:pt>
                <c:pt idx="25">
                  <c:v>34186</c:v>
                </c:pt>
                <c:pt idx="26">
                  <c:v>34187</c:v>
                </c:pt>
                <c:pt idx="27">
                  <c:v>34190</c:v>
                </c:pt>
                <c:pt idx="28">
                  <c:v>34191</c:v>
                </c:pt>
                <c:pt idx="29">
                  <c:v>34192</c:v>
                </c:pt>
                <c:pt idx="30">
                  <c:v>34193</c:v>
                </c:pt>
                <c:pt idx="31">
                  <c:v>34194</c:v>
                </c:pt>
                <c:pt idx="32">
                  <c:v>34197</c:v>
                </c:pt>
                <c:pt idx="33">
                  <c:v>34198</c:v>
                </c:pt>
                <c:pt idx="34">
                  <c:v>34199</c:v>
                </c:pt>
                <c:pt idx="35">
                  <c:v>34200</c:v>
                </c:pt>
                <c:pt idx="36">
                  <c:v>34201</c:v>
                </c:pt>
                <c:pt idx="37">
                  <c:v>34204</c:v>
                </c:pt>
                <c:pt idx="38">
                  <c:v>34205</c:v>
                </c:pt>
                <c:pt idx="39">
                  <c:v>34206</c:v>
                </c:pt>
                <c:pt idx="40">
                  <c:v>34207</c:v>
                </c:pt>
                <c:pt idx="41">
                  <c:v>34208</c:v>
                </c:pt>
                <c:pt idx="42">
                  <c:v>34212</c:v>
                </c:pt>
                <c:pt idx="43">
                  <c:v>34213</c:v>
                </c:pt>
                <c:pt idx="44">
                  <c:v>34214</c:v>
                </c:pt>
                <c:pt idx="45">
                  <c:v>34215</c:v>
                </c:pt>
                <c:pt idx="46">
                  <c:v>34218</c:v>
                </c:pt>
                <c:pt idx="47">
                  <c:v>34219</c:v>
                </c:pt>
                <c:pt idx="48">
                  <c:v>34220</c:v>
                </c:pt>
                <c:pt idx="49">
                  <c:v>34221</c:v>
                </c:pt>
                <c:pt idx="50">
                  <c:v>34222</c:v>
                </c:pt>
                <c:pt idx="51">
                  <c:v>34225</c:v>
                </c:pt>
                <c:pt idx="52">
                  <c:v>34226</c:v>
                </c:pt>
                <c:pt idx="53">
                  <c:v>34227</c:v>
                </c:pt>
                <c:pt idx="54">
                  <c:v>34228</c:v>
                </c:pt>
                <c:pt idx="55">
                  <c:v>34229</c:v>
                </c:pt>
                <c:pt idx="56">
                  <c:v>34232</c:v>
                </c:pt>
                <c:pt idx="57">
                  <c:v>34233</c:v>
                </c:pt>
                <c:pt idx="58">
                  <c:v>34234</c:v>
                </c:pt>
                <c:pt idx="59">
                  <c:v>34235</c:v>
                </c:pt>
                <c:pt idx="60">
                  <c:v>34236</c:v>
                </c:pt>
                <c:pt idx="61">
                  <c:v>34239</c:v>
                </c:pt>
                <c:pt idx="62">
                  <c:v>34240</c:v>
                </c:pt>
                <c:pt idx="63">
                  <c:v>34241</c:v>
                </c:pt>
                <c:pt idx="64">
                  <c:v>34242</c:v>
                </c:pt>
              </c:numCache>
            </c:numRef>
          </c:cat>
          <c:val>
            <c:numRef>
              <c:f>[1]grafikui!$D$5:$BP$5</c:f>
              <c:numCache>
                <c:formatCode>General</c:formatCode>
                <c:ptCount val="65"/>
                <c:pt idx="0">
                  <c:v>106.33</c:v>
                </c:pt>
                <c:pt idx="1">
                  <c:v>106.33</c:v>
                </c:pt>
                <c:pt idx="2">
                  <c:v>106.33</c:v>
                </c:pt>
                <c:pt idx="3">
                  <c:v>106.33</c:v>
                </c:pt>
                <c:pt idx="4">
                  <c:v>106.33</c:v>
                </c:pt>
                <c:pt idx="5">
                  <c:v>106.33</c:v>
                </c:pt>
                <c:pt idx="6">
                  <c:v>106.33</c:v>
                </c:pt>
                <c:pt idx="7">
                  <c:v>106.33</c:v>
                </c:pt>
                <c:pt idx="8">
                  <c:v>106.33</c:v>
                </c:pt>
                <c:pt idx="9">
                  <c:v>106.33</c:v>
                </c:pt>
                <c:pt idx="10">
                  <c:v>106.33</c:v>
                </c:pt>
                <c:pt idx="11">
                  <c:v>106.33</c:v>
                </c:pt>
                <c:pt idx="12">
                  <c:v>106.33</c:v>
                </c:pt>
                <c:pt idx="13">
                  <c:v>106.33</c:v>
                </c:pt>
                <c:pt idx="14">
                  <c:v>106.33</c:v>
                </c:pt>
                <c:pt idx="15">
                  <c:v>106.33</c:v>
                </c:pt>
                <c:pt idx="16">
                  <c:v>106.33</c:v>
                </c:pt>
                <c:pt idx="17">
                  <c:v>106.33</c:v>
                </c:pt>
                <c:pt idx="18">
                  <c:v>106.33</c:v>
                </c:pt>
                <c:pt idx="19">
                  <c:v>106.33</c:v>
                </c:pt>
                <c:pt idx="20">
                  <c:v>106.33</c:v>
                </c:pt>
                <c:pt idx="21">
                  <c:v>106.33</c:v>
                </c:pt>
                <c:pt idx="22">
                  <c:v>106.33</c:v>
                </c:pt>
                <c:pt idx="23">
                  <c:v>106.33</c:v>
                </c:pt>
                <c:pt idx="24">
                  <c:v>106.33</c:v>
                </c:pt>
                <c:pt idx="25">
                  <c:v>106.33</c:v>
                </c:pt>
                <c:pt idx="26">
                  <c:v>106.33</c:v>
                </c:pt>
                <c:pt idx="27">
                  <c:v>106.33</c:v>
                </c:pt>
                <c:pt idx="28">
                  <c:v>106.33</c:v>
                </c:pt>
                <c:pt idx="29">
                  <c:v>106.33</c:v>
                </c:pt>
                <c:pt idx="30">
                  <c:v>106.33</c:v>
                </c:pt>
                <c:pt idx="31">
                  <c:v>106.33</c:v>
                </c:pt>
                <c:pt idx="32">
                  <c:v>106.33</c:v>
                </c:pt>
                <c:pt idx="33">
                  <c:v>106.33</c:v>
                </c:pt>
                <c:pt idx="34">
                  <c:v>106.33</c:v>
                </c:pt>
                <c:pt idx="35">
                  <c:v>106.33</c:v>
                </c:pt>
                <c:pt idx="36">
                  <c:v>106.33</c:v>
                </c:pt>
                <c:pt idx="37">
                  <c:v>106.33</c:v>
                </c:pt>
                <c:pt idx="38">
                  <c:v>106.33</c:v>
                </c:pt>
                <c:pt idx="39">
                  <c:v>106.33</c:v>
                </c:pt>
                <c:pt idx="40">
                  <c:v>106.33</c:v>
                </c:pt>
                <c:pt idx="41">
                  <c:v>106.33</c:v>
                </c:pt>
                <c:pt idx="42">
                  <c:v>106.33</c:v>
                </c:pt>
                <c:pt idx="43">
                  <c:v>106.33</c:v>
                </c:pt>
                <c:pt idx="44">
                  <c:v>106.33</c:v>
                </c:pt>
                <c:pt idx="45">
                  <c:v>106.33</c:v>
                </c:pt>
                <c:pt idx="46">
                  <c:v>106.33</c:v>
                </c:pt>
                <c:pt idx="47">
                  <c:v>106.33</c:v>
                </c:pt>
                <c:pt idx="48">
                  <c:v>106.33</c:v>
                </c:pt>
                <c:pt idx="49">
                  <c:v>106.33</c:v>
                </c:pt>
                <c:pt idx="50">
                  <c:v>106.33</c:v>
                </c:pt>
                <c:pt idx="51">
                  <c:v>106.33</c:v>
                </c:pt>
                <c:pt idx="52">
                  <c:v>106.33</c:v>
                </c:pt>
                <c:pt idx="53">
                  <c:v>106.33</c:v>
                </c:pt>
                <c:pt idx="54">
                  <c:v>106.33</c:v>
                </c:pt>
                <c:pt idx="55">
                  <c:v>106.33</c:v>
                </c:pt>
                <c:pt idx="56">
                  <c:v>106.33</c:v>
                </c:pt>
                <c:pt idx="57">
                  <c:v>106.33</c:v>
                </c:pt>
                <c:pt idx="58">
                  <c:v>106.33</c:v>
                </c:pt>
                <c:pt idx="59">
                  <c:v>106.33</c:v>
                </c:pt>
                <c:pt idx="60">
                  <c:v>106.33</c:v>
                </c:pt>
                <c:pt idx="61">
                  <c:v>106.33</c:v>
                </c:pt>
                <c:pt idx="62">
                  <c:v>106.33</c:v>
                </c:pt>
                <c:pt idx="63">
                  <c:v>106.33</c:v>
                </c:pt>
                <c:pt idx="64">
                  <c:v>106.33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C9-43B5-B6A9-8D8FDCED3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5080112"/>
        <c:axId val="1075080944"/>
      </c:lineChart>
      <c:catAx>
        <c:axId val="107508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080944"/>
        <c:crosses val="autoZero"/>
        <c:auto val="1"/>
        <c:lblAlgn val="ctr"/>
        <c:lblOffset val="100"/>
        <c:noMultiLvlLbl val="0"/>
      </c:catAx>
      <c:valAx>
        <c:axId val="1075080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080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lt-LT"/>
              <a:t>Valiutos kurso rizikos mažinimo priemonių sutarčių vertė</a:t>
            </a:r>
            <a:endParaRPr lang="en-GB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A3-42EB-A5B5-F4D75E5361A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7A3-42EB-A5B5-F4D75E5361A1}"/>
              </c:ext>
            </c:extLst>
          </c:dPt>
          <c:cat>
            <c:strRef>
              <c:f>Grafikas!$B$30:$B$31</c:f>
              <c:strCache>
                <c:ptCount val="2"/>
                <c:pt idx="0">
                  <c:v>Neapmokėtų išankstinių valiutos sandorių vertė</c:v>
                </c:pt>
                <c:pt idx="1">
                  <c:v>Neapmokėtų įsigytų put options sandorių vertė</c:v>
                </c:pt>
              </c:strCache>
            </c:strRef>
          </c:cat>
          <c:val>
            <c:numRef>
              <c:f>Grafikas!$H$30:$H$31</c:f>
              <c:numCache>
                <c:formatCode>General</c:formatCode>
                <c:ptCount val="2"/>
                <c:pt idx="0">
                  <c:v>694396000</c:v>
                </c:pt>
                <c:pt idx="1">
                  <c:v>5148000000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9-4A76-B58A-EC3FAF133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8021</xdr:rowOff>
    </xdr:from>
    <xdr:to>
      <xdr:col>3</xdr:col>
      <xdr:colOff>32083</xdr:colOff>
      <xdr:row>27</xdr:row>
      <xdr:rowOff>33623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6989"/>
          <a:ext cx="4491788" cy="463770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32086</xdr:colOff>
      <xdr:row>2</xdr:row>
      <xdr:rowOff>18021</xdr:rowOff>
    </xdr:from>
    <xdr:to>
      <xdr:col>13</xdr:col>
      <xdr:colOff>593558</xdr:colOff>
      <xdr:row>27</xdr:row>
      <xdr:rowOff>12214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45770" y="386989"/>
          <a:ext cx="4828672" cy="460629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0</xdr:colOff>
      <xdr:row>29</xdr:row>
      <xdr:rowOff>176463</xdr:rowOff>
    </xdr:from>
    <xdr:to>
      <xdr:col>3</xdr:col>
      <xdr:colOff>39020</xdr:colOff>
      <xdr:row>41</xdr:row>
      <xdr:rowOff>8021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526505"/>
          <a:ext cx="4498725" cy="204536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6</xdr:col>
      <xdr:colOff>7620</xdr:colOff>
      <xdr:row>30</xdr:row>
      <xdr:rowOff>40105</xdr:rowOff>
    </xdr:from>
    <xdr:to>
      <xdr:col>15</xdr:col>
      <xdr:colOff>369623</xdr:colOff>
      <xdr:row>41</xdr:row>
      <xdr:rowOff>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21304" y="5574631"/>
          <a:ext cx="5848403" cy="198922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16042</xdr:colOff>
      <xdr:row>43</xdr:row>
      <xdr:rowOff>184483</xdr:rowOff>
    </xdr:from>
    <xdr:to>
      <xdr:col>4</xdr:col>
      <xdr:colOff>401051</xdr:colOff>
      <xdr:row>65</xdr:row>
      <xdr:rowOff>184483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042" y="8117304"/>
          <a:ext cx="5807241" cy="405865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8</xdr:col>
      <xdr:colOff>21255</xdr:colOff>
      <xdr:row>44</xdr:row>
      <xdr:rowOff>32084</xdr:rowOff>
    </xdr:from>
    <xdr:to>
      <xdr:col>17</xdr:col>
      <xdr:colOff>430623</xdr:colOff>
      <xdr:row>65</xdr:row>
      <xdr:rowOff>8021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54139" y="8149389"/>
          <a:ext cx="5895768" cy="385010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8</xdr:col>
      <xdr:colOff>35694</xdr:colOff>
      <xdr:row>66</xdr:row>
      <xdr:rowOff>24064</xdr:rowOff>
    </xdr:from>
    <xdr:to>
      <xdr:col>17</xdr:col>
      <xdr:colOff>473242</xdr:colOff>
      <xdr:row>79</xdr:row>
      <xdr:rowOff>160421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468578" y="12200022"/>
          <a:ext cx="5923948" cy="253465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80211</xdr:colOff>
      <xdr:row>69</xdr:row>
      <xdr:rowOff>42113</xdr:rowOff>
    </xdr:from>
    <xdr:to>
      <xdr:col>3</xdr:col>
      <xdr:colOff>513348</xdr:colOff>
      <xdr:row>112</xdr:row>
      <xdr:rowOff>66416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0211" y="12771524"/>
          <a:ext cx="4892842" cy="795712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1477863</xdr:colOff>
      <xdr:row>5</xdr:row>
      <xdr:rowOff>0</xdr:rowOff>
    </xdr:from>
    <xdr:to>
      <xdr:col>0</xdr:col>
      <xdr:colOff>1485531</xdr:colOff>
      <xdr:row>18</xdr:row>
      <xdr:rowOff>22860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2149142-BE46-47B9-97F0-D8DB14C711D7}"/>
            </a:ext>
          </a:extLst>
        </xdr:cNvPr>
        <xdr:cNvCxnSpPr/>
      </xdr:nvCxnSpPr>
      <xdr:spPr>
        <a:xfrm flipH="1">
          <a:off x="1477863" y="914400"/>
          <a:ext cx="7668" cy="240030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1477863</xdr:colOff>
      <xdr:row>18</xdr:row>
      <xdr:rowOff>4349</xdr:rowOff>
    </xdr:from>
    <xdr:to>
      <xdr:col>4</xdr:col>
      <xdr:colOff>45530</xdr:colOff>
      <xdr:row>18</xdr:row>
      <xdr:rowOff>10519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92CD51AE-ED08-431E-A737-E533436B599B}"/>
            </a:ext>
          </a:extLst>
        </xdr:cNvPr>
        <xdr:cNvCxnSpPr/>
      </xdr:nvCxnSpPr>
      <xdr:spPr>
        <a:xfrm flipH="1">
          <a:off x="1477863" y="3296189"/>
          <a:ext cx="3711167" cy="617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1500866</xdr:colOff>
      <xdr:row>11</xdr:row>
      <xdr:rowOff>99785</xdr:rowOff>
    </xdr:from>
    <xdr:to>
      <xdr:col>3</xdr:col>
      <xdr:colOff>967263</xdr:colOff>
      <xdr:row>11</xdr:row>
      <xdr:rowOff>99785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8E43285B-0A94-441E-8847-19E7153D7649}"/>
            </a:ext>
          </a:extLst>
        </xdr:cNvPr>
        <xdr:cNvCxnSpPr/>
      </xdr:nvCxnSpPr>
      <xdr:spPr>
        <a:xfrm>
          <a:off x="1500866" y="2111465"/>
          <a:ext cx="3642157" cy="0"/>
        </a:xfrm>
        <a:prstGeom prst="line">
          <a:avLst/>
        </a:prstGeom>
        <a:ln w="12700"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1462527</xdr:colOff>
      <xdr:row>5</xdr:row>
      <xdr:rowOff>117238</xdr:rowOff>
    </xdr:from>
    <xdr:to>
      <xdr:col>4</xdr:col>
      <xdr:colOff>45529</xdr:colOff>
      <xdr:row>18</xdr:row>
      <xdr:rowOff>10519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1938A8AB-82BC-477E-8DE4-1E2653198C48}"/>
            </a:ext>
          </a:extLst>
        </xdr:cNvPr>
        <xdr:cNvCxnSpPr/>
      </xdr:nvCxnSpPr>
      <xdr:spPr>
        <a:xfrm flipV="1">
          <a:off x="1462527" y="1031638"/>
          <a:ext cx="3726502" cy="2270721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126094</xdr:colOff>
      <xdr:row>11</xdr:row>
      <xdr:rowOff>93614</xdr:rowOff>
    </xdr:from>
    <xdr:to>
      <xdr:col>2</xdr:col>
      <xdr:colOff>126094</xdr:colOff>
      <xdr:row>18</xdr:row>
      <xdr:rowOff>22860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CDC5E3CA-7F7B-445A-98D1-028D1C8E35CA}"/>
            </a:ext>
          </a:extLst>
        </xdr:cNvPr>
        <xdr:cNvCxnSpPr/>
      </xdr:nvCxnSpPr>
      <xdr:spPr>
        <a:xfrm>
          <a:off x="3440794" y="2105294"/>
          <a:ext cx="0" cy="1209406"/>
        </a:xfrm>
        <a:prstGeom prst="line">
          <a:avLst/>
        </a:prstGeom>
        <a:ln w="12700"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1608214</xdr:colOff>
      <xdr:row>12</xdr:row>
      <xdr:rowOff>83507</xdr:rowOff>
    </xdr:from>
    <xdr:to>
      <xdr:col>1</xdr:col>
      <xdr:colOff>448650</xdr:colOff>
      <xdr:row>13</xdr:row>
      <xdr:rowOff>141274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74CC66E-ABB0-4D02-A6C7-8DA1305711FA}"/>
            </a:ext>
          </a:extLst>
        </xdr:cNvPr>
        <xdr:cNvSpPr txBox="1"/>
      </xdr:nvSpPr>
      <xdr:spPr>
        <a:xfrm>
          <a:off x="1608214" y="2278067"/>
          <a:ext cx="1012136" cy="240647"/>
        </a:xfrm>
        <a:prstGeom prst="rect">
          <a:avLst/>
        </a:prstGeom>
        <a:solidFill>
          <a:srgbClr val="92D05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lt-LT" sz="1100" b="1"/>
            <a:t>Laimėjimas</a:t>
          </a:r>
          <a:endParaRPr lang="en-US" sz="1100" b="1"/>
        </a:p>
      </xdr:txBody>
    </xdr:sp>
    <xdr:clientData/>
  </xdr:twoCellAnchor>
  <xdr:twoCellAnchor>
    <xdr:from>
      <xdr:col>3</xdr:col>
      <xdr:colOff>16468</xdr:colOff>
      <xdr:row>9</xdr:row>
      <xdr:rowOff>52126</xdr:rowOff>
    </xdr:from>
    <xdr:to>
      <xdr:col>4</xdr:col>
      <xdr:colOff>76200</xdr:colOff>
      <xdr:row>10</xdr:row>
      <xdr:rowOff>122234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612645A3-2640-422A-A6A2-85E21459FBCA}"/>
            </a:ext>
          </a:extLst>
        </xdr:cNvPr>
        <xdr:cNvSpPr txBox="1"/>
      </xdr:nvSpPr>
      <xdr:spPr>
        <a:xfrm>
          <a:off x="4192228" y="1698046"/>
          <a:ext cx="1027472" cy="252988"/>
        </a:xfrm>
        <a:prstGeom prst="rect">
          <a:avLst/>
        </a:prstGeom>
        <a:solidFill>
          <a:srgbClr val="FF0000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lt-LT" sz="1100" b="1" i="0"/>
            <a:t>Pralaimėjimas</a:t>
          </a:r>
          <a:endParaRPr lang="en-US" sz="1100" b="1" i="0"/>
        </a:p>
      </xdr:txBody>
    </xdr:sp>
    <xdr:clientData/>
  </xdr:twoCellAnchor>
  <xdr:twoCellAnchor>
    <xdr:from>
      <xdr:col>1</xdr:col>
      <xdr:colOff>655320</xdr:colOff>
      <xdr:row>18</xdr:row>
      <xdr:rowOff>68581</xdr:rowOff>
    </xdr:from>
    <xdr:to>
      <xdr:col>3</xdr:col>
      <xdr:colOff>45720</xdr:colOff>
      <xdr:row>20</xdr:row>
      <xdr:rowOff>152400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C30A630-6BEA-4FDD-888C-EE836AC6D714}"/>
            </a:ext>
          </a:extLst>
        </xdr:cNvPr>
        <xdr:cNvSpPr txBox="1"/>
      </xdr:nvSpPr>
      <xdr:spPr>
        <a:xfrm>
          <a:off x="2827020" y="3360421"/>
          <a:ext cx="1394460" cy="449579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lt-LT" sz="1000" b="1"/>
            <a:t>Išankstinis valiutos kursas</a:t>
          </a:r>
          <a:endParaRPr lang="en-US" sz="1000" b="1"/>
        </a:p>
      </xdr:txBody>
    </xdr:sp>
    <xdr:clientData/>
  </xdr:twoCellAnchor>
  <xdr:twoCellAnchor>
    <xdr:from>
      <xdr:col>2</xdr:col>
      <xdr:colOff>556240</xdr:colOff>
      <xdr:row>5</xdr:row>
      <xdr:rowOff>51870</xdr:rowOff>
    </xdr:from>
    <xdr:to>
      <xdr:col>3</xdr:col>
      <xdr:colOff>912466</xdr:colOff>
      <xdr:row>7</xdr:row>
      <xdr:rowOff>15711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C61C4480-5F34-4288-8B75-653D574C4D40}"/>
            </a:ext>
          </a:extLst>
        </xdr:cNvPr>
        <xdr:cNvSpPr txBox="1"/>
      </xdr:nvSpPr>
      <xdr:spPr>
        <a:xfrm rot="19718503">
          <a:off x="3870940" y="966270"/>
          <a:ext cx="1217286" cy="329601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lt-LT" sz="1100" b="1"/>
            <a:t>Valiutos kursas pagal datą</a:t>
          </a:r>
          <a:endParaRPr lang="en-US" sz="1100" b="1"/>
        </a:p>
      </xdr:txBody>
    </xdr:sp>
    <xdr:clientData/>
  </xdr:twoCellAnchor>
  <xdr:twoCellAnchor editAs="oneCell">
    <xdr:from>
      <xdr:col>0</xdr:col>
      <xdr:colOff>15239</xdr:colOff>
      <xdr:row>22</xdr:row>
      <xdr:rowOff>15239</xdr:rowOff>
    </xdr:from>
    <xdr:to>
      <xdr:col>4</xdr:col>
      <xdr:colOff>0</xdr:colOff>
      <xdr:row>32</xdr:row>
      <xdr:rowOff>45117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541E3A7-A668-4B73-8CB2-B6D05273C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39" y="3855719"/>
          <a:ext cx="5128261" cy="1858678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32</xdr:row>
      <xdr:rowOff>144780</xdr:rowOff>
    </xdr:from>
    <xdr:to>
      <xdr:col>4</xdr:col>
      <xdr:colOff>737807</xdr:colOff>
      <xdr:row>36</xdr:row>
      <xdr:rowOff>18073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69D9664-233B-4D94-8B94-94849CE88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" y="5448300"/>
          <a:ext cx="5850827" cy="604813"/>
        </a:xfrm>
        <a:prstGeom prst="rect">
          <a:avLst/>
        </a:prstGeom>
      </xdr:spPr>
    </xdr:pic>
    <xdr:clientData/>
  </xdr:twoCellAnchor>
  <xdr:twoCellAnchor>
    <xdr:from>
      <xdr:col>0</xdr:col>
      <xdr:colOff>45720</xdr:colOff>
      <xdr:row>10</xdr:row>
      <xdr:rowOff>91441</xdr:rowOff>
    </xdr:from>
    <xdr:to>
      <xdr:col>0</xdr:col>
      <xdr:colOff>1440180</xdr:colOff>
      <xdr:row>12</xdr:row>
      <xdr:rowOff>175260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26B05C94-A85E-4E06-B8C4-15F655F8BA53}"/>
            </a:ext>
          </a:extLst>
        </xdr:cNvPr>
        <xdr:cNvSpPr txBox="1"/>
      </xdr:nvSpPr>
      <xdr:spPr>
        <a:xfrm>
          <a:off x="45720" y="1920241"/>
          <a:ext cx="1394460" cy="449579"/>
        </a:xfrm>
        <a:prstGeom prst="rect">
          <a:avLst/>
        </a:prstGeom>
        <a:solidFill>
          <a:schemeClr val="lt1"/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lt-LT" sz="1000" b="1"/>
            <a:t>Pinigai gauti iš Išankstinio sandorio</a:t>
          </a:r>
          <a:endParaRPr lang="en-US" sz="10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601156</xdr:colOff>
      <xdr:row>6</xdr:row>
      <xdr:rowOff>15150</xdr:rowOff>
    </xdr:from>
    <xdr:to>
      <xdr:col>10</xdr:col>
      <xdr:colOff>586740</xdr:colOff>
      <xdr:row>23</xdr:row>
      <xdr:rowOff>175260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D65AF3-FFC2-42CE-A3AD-1F2B49BAD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419100</xdr:colOff>
      <xdr:row>24</xdr:row>
      <xdr:rowOff>19050</xdr:rowOff>
    </xdr:from>
    <xdr:to>
      <xdr:col>19</xdr:col>
      <xdr:colOff>104775</xdr:colOff>
      <xdr:row>38</xdr:row>
      <xdr:rowOff>95250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45721</xdr:colOff>
      <xdr:row>0</xdr:row>
      <xdr:rowOff>22860</xdr:rowOff>
    </xdr:from>
    <xdr:to>
      <xdr:col>6</xdr:col>
      <xdr:colOff>400589</xdr:colOff>
      <xdr:row>16</xdr:row>
      <xdr:rowOff>22346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9812B7-8542-446E-A949-18D9730EC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1" y="22860"/>
          <a:ext cx="4164868" cy="29255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iaub/Downloads/Tiffany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afikui"/>
      <sheetName val="Put options"/>
    </sheetNames>
    <sheetDataSet>
      <sheetData sheetId="0" refreshError="1"/>
      <sheetData sheetId="1">
        <row r="3">
          <cell r="D3">
            <v>34151</v>
          </cell>
          <cell r="E3">
            <v>34152</v>
          </cell>
          <cell r="F3">
            <v>34155</v>
          </cell>
          <cell r="G3">
            <v>34156</v>
          </cell>
          <cell r="H3">
            <v>34157</v>
          </cell>
          <cell r="I3">
            <v>34158</v>
          </cell>
          <cell r="J3">
            <v>34159</v>
          </cell>
          <cell r="K3">
            <v>34162</v>
          </cell>
          <cell r="L3">
            <v>34163</v>
          </cell>
          <cell r="M3">
            <v>34164</v>
          </cell>
          <cell r="N3">
            <v>34165</v>
          </cell>
          <cell r="O3">
            <v>34166</v>
          </cell>
          <cell r="P3">
            <v>34169</v>
          </cell>
          <cell r="Q3">
            <v>34170</v>
          </cell>
          <cell r="R3">
            <v>34171</v>
          </cell>
          <cell r="S3">
            <v>34172</v>
          </cell>
          <cell r="T3">
            <v>34173</v>
          </cell>
          <cell r="U3">
            <v>34176</v>
          </cell>
          <cell r="V3">
            <v>34177</v>
          </cell>
          <cell r="W3">
            <v>34178</v>
          </cell>
          <cell r="X3">
            <v>34179</v>
          </cell>
          <cell r="Y3">
            <v>34180</v>
          </cell>
          <cell r="Z3">
            <v>34183</v>
          </cell>
          <cell r="AA3">
            <v>34184</v>
          </cell>
          <cell r="AB3">
            <v>34185</v>
          </cell>
          <cell r="AC3">
            <v>34186</v>
          </cell>
          <cell r="AD3">
            <v>34187</v>
          </cell>
          <cell r="AE3">
            <v>34190</v>
          </cell>
          <cell r="AF3">
            <v>34191</v>
          </cell>
          <cell r="AG3">
            <v>34192</v>
          </cell>
          <cell r="AH3">
            <v>34193</v>
          </cell>
          <cell r="AI3">
            <v>34194</v>
          </cell>
          <cell r="AJ3">
            <v>34197</v>
          </cell>
          <cell r="AK3">
            <v>34198</v>
          </cell>
          <cell r="AL3">
            <v>34199</v>
          </cell>
          <cell r="AM3">
            <v>34200</v>
          </cell>
          <cell r="AN3">
            <v>34201</v>
          </cell>
          <cell r="AO3">
            <v>34204</v>
          </cell>
          <cell r="AP3">
            <v>34205</v>
          </cell>
          <cell r="AQ3">
            <v>34206</v>
          </cell>
          <cell r="AR3">
            <v>34207</v>
          </cell>
          <cell r="AS3">
            <v>34208</v>
          </cell>
          <cell r="AT3">
            <v>34212</v>
          </cell>
          <cell r="AU3">
            <v>34213</v>
          </cell>
          <cell r="AV3">
            <v>34214</v>
          </cell>
          <cell r="AW3">
            <v>34215</v>
          </cell>
          <cell r="AX3">
            <v>34218</v>
          </cell>
          <cell r="AY3">
            <v>34219</v>
          </cell>
          <cell r="AZ3">
            <v>34220</v>
          </cell>
          <cell r="BA3">
            <v>34221</v>
          </cell>
          <cell r="BB3">
            <v>34222</v>
          </cell>
          <cell r="BC3">
            <v>34225</v>
          </cell>
          <cell r="BD3">
            <v>34226</v>
          </cell>
          <cell r="BE3">
            <v>34227</v>
          </cell>
          <cell r="BF3">
            <v>34228</v>
          </cell>
          <cell r="BG3">
            <v>34229</v>
          </cell>
          <cell r="BH3">
            <v>34232</v>
          </cell>
          <cell r="BI3">
            <v>34233</v>
          </cell>
          <cell r="BJ3">
            <v>34234</v>
          </cell>
          <cell r="BK3">
            <v>34235</v>
          </cell>
          <cell r="BL3">
            <v>34236</v>
          </cell>
          <cell r="BM3">
            <v>34239</v>
          </cell>
          <cell r="BN3">
            <v>34240</v>
          </cell>
          <cell r="BO3">
            <v>34241</v>
          </cell>
          <cell r="BP3">
            <v>34242</v>
          </cell>
        </row>
        <row r="4">
          <cell r="C4" t="str">
            <v>Kursas</v>
          </cell>
          <cell r="D4">
            <v>107.35</v>
          </cell>
          <cell r="E4">
            <v>108.05</v>
          </cell>
          <cell r="F4">
            <v>108.95</v>
          </cell>
          <cell r="G4">
            <v>108.1</v>
          </cell>
          <cell r="H4">
            <v>107.8</v>
          </cell>
          <cell r="I4">
            <v>108.63</v>
          </cell>
          <cell r="J4">
            <v>109.72</v>
          </cell>
          <cell r="K4">
            <v>109.75</v>
          </cell>
          <cell r="L4">
            <v>108.3</v>
          </cell>
          <cell r="M4">
            <v>107.55</v>
          </cell>
          <cell r="N4">
            <v>108.05</v>
          </cell>
          <cell r="O4">
            <v>108.35</v>
          </cell>
          <cell r="P4">
            <v>108.5</v>
          </cell>
          <cell r="Q4">
            <v>108.75</v>
          </cell>
          <cell r="R4">
            <v>108.55</v>
          </cell>
          <cell r="S4">
            <v>106.8</v>
          </cell>
          <cell r="T4">
            <v>106.75</v>
          </cell>
          <cell r="U4">
            <v>106.82</v>
          </cell>
          <cell r="V4">
            <v>106.45</v>
          </cell>
          <cell r="W4">
            <v>105.2</v>
          </cell>
          <cell r="X4">
            <v>106.35</v>
          </cell>
          <cell r="Y4">
            <v>104.8</v>
          </cell>
          <cell r="Z4">
            <v>104.72</v>
          </cell>
          <cell r="AA4">
            <v>104.3</v>
          </cell>
          <cell r="AB4">
            <v>104.85</v>
          </cell>
          <cell r="AC4">
            <v>104.2</v>
          </cell>
          <cell r="AD4">
            <v>104.42</v>
          </cell>
          <cell r="AE4">
            <v>104.8</v>
          </cell>
          <cell r="AF4">
            <v>104.5</v>
          </cell>
          <cell r="AG4">
            <v>103.73</v>
          </cell>
          <cell r="AH4">
            <v>103.2</v>
          </cell>
          <cell r="AI4">
            <v>102.4</v>
          </cell>
          <cell r="AJ4">
            <v>101.03</v>
          </cell>
          <cell r="AK4">
            <v>101.5</v>
          </cell>
          <cell r="AL4">
            <v>101.75</v>
          </cell>
          <cell r="AM4">
            <v>103.65</v>
          </cell>
          <cell r="AN4">
            <v>105</v>
          </cell>
          <cell r="AO4">
            <v>103.3</v>
          </cell>
          <cell r="AP4">
            <v>103.85</v>
          </cell>
          <cell r="AQ4">
            <v>105</v>
          </cell>
          <cell r="AR4">
            <v>104.7</v>
          </cell>
          <cell r="AS4">
            <v>104.25</v>
          </cell>
          <cell r="AT4">
            <v>104.65</v>
          </cell>
          <cell r="AU4">
            <v>105.35</v>
          </cell>
          <cell r="AV4">
            <v>105.85</v>
          </cell>
          <cell r="AW4">
            <v>104.92</v>
          </cell>
          <cell r="AX4">
            <v>104.3</v>
          </cell>
          <cell r="AY4">
            <v>104.05</v>
          </cell>
          <cell r="AZ4">
            <v>105.5</v>
          </cell>
          <cell r="BA4">
            <v>105.07</v>
          </cell>
          <cell r="BB4">
            <v>106.35</v>
          </cell>
          <cell r="BC4">
            <v>106.45</v>
          </cell>
          <cell r="BD4">
            <v>105.82</v>
          </cell>
          <cell r="BE4">
            <v>105.82</v>
          </cell>
          <cell r="BF4">
            <v>104.55</v>
          </cell>
          <cell r="BG4">
            <v>104.37</v>
          </cell>
          <cell r="BH4">
            <v>103.97</v>
          </cell>
          <cell r="BI4">
            <v>106.35</v>
          </cell>
          <cell r="BJ4">
            <v>106.25</v>
          </cell>
          <cell r="BK4">
            <v>106.12</v>
          </cell>
          <cell r="BL4">
            <v>105.97</v>
          </cell>
          <cell r="BM4">
            <v>105.95</v>
          </cell>
          <cell r="BN4">
            <v>105.35</v>
          </cell>
          <cell r="BO4">
            <v>105.25</v>
          </cell>
          <cell r="BP4">
            <v>105.7</v>
          </cell>
        </row>
        <row r="5">
          <cell r="C5" t="str">
            <v>Fiksuotas kursas</v>
          </cell>
          <cell r="D5">
            <v>106.33</v>
          </cell>
          <cell r="E5">
            <v>106.33</v>
          </cell>
          <cell r="F5">
            <v>106.33</v>
          </cell>
          <cell r="G5">
            <v>106.33</v>
          </cell>
          <cell r="H5">
            <v>106.33</v>
          </cell>
          <cell r="I5">
            <v>106.33</v>
          </cell>
          <cell r="J5">
            <v>106.33</v>
          </cell>
          <cell r="K5">
            <v>106.33</v>
          </cell>
          <cell r="L5">
            <v>106.33</v>
          </cell>
          <cell r="M5">
            <v>106.33</v>
          </cell>
          <cell r="N5">
            <v>106.33</v>
          </cell>
          <cell r="O5">
            <v>106.33</v>
          </cell>
          <cell r="P5">
            <v>106.33</v>
          </cell>
          <cell r="Q5">
            <v>106.33</v>
          </cell>
          <cell r="R5">
            <v>106.33</v>
          </cell>
          <cell r="S5">
            <v>106.33</v>
          </cell>
          <cell r="T5">
            <v>106.33</v>
          </cell>
          <cell r="U5">
            <v>106.33</v>
          </cell>
          <cell r="V5">
            <v>106.33</v>
          </cell>
          <cell r="W5">
            <v>106.33</v>
          </cell>
          <cell r="X5">
            <v>106.33</v>
          </cell>
          <cell r="Y5">
            <v>106.33</v>
          </cell>
          <cell r="Z5">
            <v>106.33</v>
          </cell>
          <cell r="AA5">
            <v>106.33</v>
          </cell>
          <cell r="AB5">
            <v>106.33</v>
          </cell>
          <cell r="AC5">
            <v>106.33</v>
          </cell>
          <cell r="AD5">
            <v>106.33</v>
          </cell>
          <cell r="AE5">
            <v>106.33</v>
          </cell>
          <cell r="AF5">
            <v>106.33</v>
          </cell>
          <cell r="AG5">
            <v>106.33</v>
          </cell>
          <cell r="AH5">
            <v>106.33</v>
          </cell>
          <cell r="AI5">
            <v>106.33</v>
          </cell>
          <cell r="AJ5">
            <v>106.33</v>
          </cell>
          <cell r="AK5">
            <v>106.33</v>
          </cell>
          <cell r="AL5">
            <v>106.33</v>
          </cell>
          <cell r="AM5">
            <v>106.33</v>
          </cell>
          <cell r="AN5">
            <v>106.33</v>
          </cell>
          <cell r="AO5">
            <v>106.33</v>
          </cell>
          <cell r="AP5">
            <v>106.33</v>
          </cell>
          <cell r="AQ5">
            <v>106.33</v>
          </cell>
          <cell r="AR5">
            <v>106.33</v>
          </cell>
          <cell r="AS5">
            <v>106.33</v>
          </cell>
          <cell r="AT5">
            <v>106.33</v>
          </cell>
          <cell r="AU5">
            <v>106.33</v>
          </cell>
          <cell r="AV5">
            <v>106.33</v>
          </cell>
          <cell r="AW5">
            <v>106.33</v>
          </cell>
          <cell r="AX5">
            <v>106.33</v>
          </cell>
          <cell r="AY5">
            <v>106.33</v>
          </cell>
          <cell r="AZ5">
            <v>106.33</v>
          </cell>
          <cell r="BA5">
            <v>106.33</v>
          </cell>
          <cell r="BB5">
            <v>106.33</v>
          </cell>
          <cell r="BC5">
            <v>106.33</v>
          </cell>
          <cell r="BD5">
            <v>106.33</v>
          </cell>
          <cell r="BE5">
            <v>106.33</v>
          </cell>
          <cell r="BF5">
            <v>106.33</v>
          </cell>
          <cell r="BG5">
            <v>106.33</v>
          </cell>
          <cell r="BH5">
            <v>106.33</v>
          </cell>
          <cell r="BI5">
            <v>106.33</v>
          </cell>
          <cell r="BJ5">
            <v>106.33</v>
          </cell>
          <cell r="BK5">
            <v>106.33</v>
          </cell>
          <cell r="BL5">
            <v>106.33</v>
          </cell>
          <cell r="BM5">
            <v>106.33</v>
          </cell>
          <cell r="BN5">
            <v>106.33</v>
          </cell>
          <cell r="BO5">
            <v>106.33</v>
          </cell>
          <cell r="BP5">
            <v>106.33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poundsterlinglive.com/bank-of-england-spot/historical-spot-exchange-rates/usd/USD-to-JPY-1993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poundsterlinglive.com/bank-of-england-spot/historical-spot-exchange-rates/usd/USD-to-JPY-1993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1"/>
  <sheetViews>
    <sheetView tabSelected="1" topLeftCell="A91" zoomScale="95" zoomScaleNormal="95" workbookViewId="0">
      <selection activeCell="F117" sqref="F117"/>
    </sheetView>
  </sheetViews>
  <sheetFormatPr defaultRowHeight="14.4" x14ac:dyDescent="0.3"/>
  <cols>
    <col min="1" max="1" width="38" customWidth="1"/>
    <col min="2" max="2" width="13.109375" customWidth="1"/>
    <col min="3" max="3" width="13.88671875" customWidth="1"/>
    <col min="4" max="4" width="14" customWidth="1"/>
    <col min="5" max="5" width="18.5546875" customWidth="1"/>
    <col min="6" max="6" width="19.33203125" customWidth="1"/>
  </cols>
  <sheetData>
    <row r="1" spans="1:14" x14ac:dyDescent="0.3">
      <c r="A1" s="55" t="s">
        <v>6</v>
      </c>
      <c r="B1" s="55"/>
      <c r="C1" s="55"/>
      <c r="D1" s="55"/>
      <c r="E1" s="55"/>
      <c r="G1" s="55" t="s">
        <v>7</v>
      </c>
      <c r="H1" s="55"/>
      <c r="I1" s="55"/>
      <c r="J1" s="55"/>
      <c r="K1" s="55"/>
      <c r="L1" s="55"/>
      <c r="M1" s="55"/>
      <c r="N1" s="55"/>
    </row>
    <row r="2" spans="1:14" ht="14.4" customHeight="1" x14ac:dyDescent="0.3">
      <c r="A2" s="55"/>
      <c r="B2" s="55"/>
      <c r="C2" s="55"/>
      <c r="D2" s="55"/>
      <c r="E2" s="55"/>
      <c r="F2" s="10"/>
      <c r="G2" s="55"/>
      <c r="H2" s="55"/>
      <c r="I2" s="55"/>
      <c r="J2" s="55"/>
      <c r="K2" s="55"/>
      <c r="L2" s="55"/>
      <c r="M2" s="55"/>
      <c r="N2" s="55"/>
    </row>
    <row r="3" spans="1:14" ht="14.4" customHeight="1" x14ac:dyDescent="0.3">
      <c r="A3" s="10"/>
      <c r="B3" s="10"/>
      <c r="C3" s="10"/>
      <c r="D3" s="10"/>
      <c r="E3" s="10"/>
      <c r="F3" s="10"/>
      <c r="G3" s="10"/>
    </row>
    <row r="29" spans="1:15" x14ac:dyDescent="0.3">
      <c r="A29" s="55" t="s">
        <v>8</v>
      </c>
      <c r="B29" s="55"/>
      <c r="C29" s="55"/>
      <c r="D29" s="55"/>
      <c r="E29" s="55"/>
      <c r="G29" s="55" t="s">
        <v>9</v>
      </c>
      <c r="H29" s="55"/>
      <c r="I29" s="55"/>
      <c r="J29" s="55"/>
      <c r="K29" s="55"/>
      <c r="L29" s="55"/>
      <c r="M29" s="55"/>
      <c r="N29" s="55"/>
      <c r="O29" s="55"/>
    </row>
    <row r="30" spans="1:15" x14ac:dyDescent="0.3">
      <c r="A30" s="55"/>
      <c r="B30" s="55"/>
      <c r="C30" s="55"/>
      <c r="D30" s="55"/>
      <c r="E30" s="55"/>
      <c r="G30" s="55"/>
      <c r="H30" s="55"/>
      <c r="I30" s="55"/>
      <c r="J30" s="55"/>
      <c r="K30" s="55"/>
      <c r="L30" s="55"/>
      <c r="M30" s="55"/>
      <c r="N30" s="55"/>
      <c r="O30" s="55"/>
    </row>
    <row r="43" spans="1:7" x14ac:dyDescent="0.3">
      <c r="A43" s="55" t="s">
        <v>10</v>
      </c>
      <c r="B43" s="55"/>
      <c r="C43" s="55"/>
      <c r="D43" s="55"/>
      <c r="E43" s="55"/>
      <c r="F43" s="55"/>
      <c r="G43" s="55"/>
    </row>
    <row r="44" spans="1:7" x14ac:dyDescent="0.3">
      <c r="A44" s="55"/>
      <c r="B44" s="55"/>
      <c r="C44" s="55"/>
      <c r="D44" s="55"/>
      <c r="E44" s="55"/>
      <c r="F44" s="55"/>
      <c r="G44" s="55"/>
    </row>
    <row r="68" spans="1:6" x14ac:dyDescent="0.3">
      <c r="A68" s="55" t="s">
        <v>11</v>
      </c>
      <c r="B68" s="55"/>
      <c r="C68" s="55"/>
      <c r="D68" s="55"/>
      <c r="E68" s="55"/>
      <c r="F68" s="55"/>
    </row>
    <row r="69" spans="1:6" x14ac:dyDescent="0.3">
      <c r="A69" s="55"/>
      <c r="B69" s="55"/>
      <c r="C69" s="55"/>
      <c r="D69" s="55"/>
      <c r="E69" s="55"/>
      <c r="F69" s="55"/>
    </row>
    <row r="120" spans="1:7" x14ac:dyDescent="0.3">
      <c r="A120" s="14"/>
      <c r="B120" s="36"/>
      <c r="C120" s="14"/>
      <c r="D120" s="14"/>
      <c r="E120" s="14"/>
      <c r="F120" s="14"/>
      <c r="G120" s="14"/>
    </row>
    <row r="121" spans="1:7" x14ac:dyDescent="0.3">
      <c r="A121" s="14"/>
      <c r="B121" s="14"/>
      <c r="C121" s="14"/>
      <c r="D121" s="14"/>
      <c r="E121" s="14"/>
      <c r="F121" s="14"/>
      <c r="G121" s="14"/>
    </row>
    <row r="122" spans="1:7" x14ac:dyDescent="0.3">
      <c r="A122" s="14"/>
      <c r="B122" s="14"/>
      <c r="C122" s="14"/>
      <c r="D122" s="14"/>
      <c r="E122" s="14"/>
      <c r="F122" s="14"/>
      <c r="G122" s="14"/>
    </row>
    <row r="123" spans="1:7" x14ac:dyDescent="0.3">
      <c r="A123" s="14"/>
      <c r="B123" s="37"/>
      <c r="C123" s="14"/>
      <c r="D123" s="14"/>
      <c r="E123" s="14"/>
      <c r="F123" s="14"/>
      <c r="G123" s="14"/>
    </row>
    <row r="124" spans="1:7" x14ac:dyDescent="0.3">
      <c r="A124" s="14"/>
      <c r="B124" s="38"/>
      <c r="C124" s="14"/>
      <c r="D124" s="14"/>
      <c r="E124" s="14"/>
      <c r="F124" s="14"/>
      <c r="G124" s="14"/>
    </row>
    <row r="125" spans="1:7" x14ac:dyDescent="0.3">
      <c r="A125" s="14"/>
      <c r="B125" s="37"/>
      <c r="C125" s="14"/>
      <c r="D125" s="14"/>
      <c r="E125" s="14"/>
      <c r="F125" s="14"/>
      <c r="G125" s="14"/>
    </row>
    <row r="126" spans="1:7" x14ac:dyDescent="0.3">
      <c r="A126" s="14"/>
      <c r="B126" s="37"/>
      <c r="C126" s="14"/>
      <c r="D126" s="14"/>
      <c r="E126" s="14"/>
      <c r="F126" s="14"/>
      <c r="G126" s="14"/>
    </row>
    <row r="127" spans="1:7" x14ac:dyDescent="0.3">
      <c r="A127" s="14"/>
      <c r="B127" s="39"/>
      <c r="C127" s="14"/>
      <c r="D127" s="14"/>
      <c r="E127" s="14"/>
      <c r="F127" s="14"/>
      <c r="G127" s="14"/>
    </row>
    <row r="128" spans="1:7" x14ac:dyDescent="0.3">
      <c r="A128" s="14"/>
      <c r="B128" s="40"/>
      <c r="C128" s="37"/>
      <c r="D128" s="56"/>
      <c r="E128" s="56"/>
      <c r="F128" s="56"/>
      <c r="G128" s="14"/>
    </row>
    <row r="129" spans="1:7" x14ac:dyDescent="0.3">
      <c r="A129" s="14"/>
      <c r="B129" s="40"/>
      <c r="C129" s="37"/>
      <c r="D129" s="56"/>
      <c r="E129" s="56"/>
      <c r="F129" s="56"/>
      <c r="G129" s="14"/>
    </row>
    <row r="130" spans="1:7" x14ac:dyDescent="0.3">
      <c r="A130" s="14"/>
      <c r="B130" s="40"/>
      <c r="C130" s="37"/>
      <c r="D130" s="56"/>
      <c r="E130" s="56"/>
      <c r="F130" s="56"/>
      <c r="G130" s="14"/>
    </row>
    <row r="131" spans="1:7" x14ac:dyDescent="0.3">
      <c r="A131" s="14"/>
      <c r="B131" s="40"/>
      <c r="C131" s="14"/>
      <c r="D131" s="41"/>
      <c r="E131" s="14"/>
      <c r="F131" s="14"/>
      <c r="G131" s="14"/>
    </row>
    <row r="132" spans="1:7" ht="17.399999999999999" x14ac:dyDescent="0.3">
      <c r="A132" s="42"/>
      <c r="B132" s="43"/>
      <c r="C132" s="14"/>
      <c r="D132" s="14"/>
      <c r="E132" s="14"/>
      <c r="F132" s="14"/>
      <c r="G132" s="14"/>
    </row>
    <row r="133" spans="1:7" x14ac:dyDescent="0.3">
      <c r="A133" s="44"/>
      <c r="B133" s="44"/>
      <c r="C133" s="44"/>
      <c r="D133" s="44"/>
      <c r="E133" s="44"/>
      <c r="F133" s="14"/>
      <c r="G133" s="14"/>
    </row>
    <row r="134" spans="1:7" x14ac:dyDescent="0.3">
      <c r="A134" s="57"/>
      <c r="B134" s="57"/>
      <c r="C134" s="57"/>
      <c r="D134" s="45"/>
      <c r="E134" s="45"/>
      <c r="F134" s="14"/>
      <c r="G134" s="14"/>
    </row>
    <row r="135" spans="1:7" x14ac:dyDescent="0.3">
      <c r="A135" s="57"/>
      <c r="B135" s="57"/>
      <c r="C135" s="57"/>
      <c r="D135" s="46"/>
      <c r="E135" s="46"/>
      <c r="F135" s="14"/>
      <c r="G135" s="14"/>
    </row>
    <row r="136" spans="1:7" x14ac:dyDescent="0.3">
      <c r="A136" s="45"/>
      <c r="B136" s="45"/>
      <c r="C136" s="45"/>
      <c r="D136" s="45"/>
      <c r="E136" s="45"/>
      <c r="F136" s="14"/>
      <c r="G136" s="14"/>
    </row>
    <row r="137" spans="1:7" x14ac:dyDescent="0.3">
      <c r="A137" s="46"/>
      <c r="B137" s="46"/>
      <c r="C137" s="46"/>
      <c r="D137" s="46"/>
      <c r="E137" s="46"/>
      <c r="F137" s="14"/>
      <c r="G137" s="14"/>
    </row>
    <row r="138" spans="1:7" x14ac:dyDescent="0.3">
      <c r="A138" s="45"/>
      <c r="B138" s="45"/>
      <c r="C138" s="45"/>
      <c r="D138" s="45"/>
      <c r="E138" s="45"/>
      <c r="F138" s="14"/>
      <c r="G138" s="14"/>
    </row>
    <row r="139" spans="1:7" x14ac:dyDescent="0.3">
      <c r="A139" s="46"/>
      <c r="B139" s="46"/>
      <c r="C139" s="46"/>
      <c r="D139" s="46"/>
      <c r="E139" s="46"/>
      <c r="F139" s="14"/>
      <c r="G139" s="14"/>
    </row>
    <row r="140" spans="1:7" x14ac:dyDescent="0.3">
      <c r="A140" s="45"/>
      <c r="B140" s="45"/>
      <c r="C140" s="45"/>
      <c r="D140" s="45"/>
      <c r="E140" s="45"/>
      <c r="F140" s="14"/>
      <c r="G140" s="14"/>
    </row>
    <row r="141" spans="1:7" x14ac:dyDescent="0.3">
      <c r="A141" s="46"/>
      <c r="B141" s="46"/>
      <c r="C141" s="46"/>
      <c r="D141" s="46"/>
      <c r="E141" s="46"/>
      <c r="F141" s="14"/>
      <c r="G141" s="14"/>
    </row>
    <row r="142" spans="1:7" x14ac:dyDescent="0.3">
      <c r="A142" s="45"/>
      <c r="B142" s="45"/>
      <c r="C142" s="45"/>
      <c r="D142" s="45"/>
      <c r="E142" s="45"/>
      <c r="F142" s="14"/>
      <c r="G142" s="14"/>
    </row>
    <row r="143" spans="1:7" x14ac:dyDescent="0.3">
      <c r="A143" s="46"/>
      <c r="B143" s="46"/>
      <c r="C143" s="46"/>
      <c r="D143" s="46"/>
      <c r="E143" s="46"/>
      <c r="F143" s="14"/>
      <c r="G143" s="14"/>
    </row>
    <row r="144" spans="1:7" x14ac:dyDescent="0.3">
      <c r="A144" s="14"/>
      <c r="B144" s="14"/>
      <c r="C144" s="14"/>
      <c r="D144" s="14"/>
      <c r="E144" s="14"/>
      <c r="F144" s="14"/>
      <c r="G144" s="14"/>
    </row>
    <row r="145" spans="1:12" ht="17.399999999999999" x14ac:dyDescent="0.3">
      <c r="A145" s="13"/>
      <c r="B145" s="14"/>
      <c r="C145" s="14"/>
      <c r="D145" s="14"/>
      <c r="E145" s="14"/>
      <c r="F145" s="14"/>
      <c r="G145" s="14"/>
    </row>
    <row r="146" spans="1:12" x14ac:dyDescent="0.3">
      <c r="A146" s="15"/>
      <c r="B146" s="15"/>
      <c r="C146" s="15"/>
      <c r="D146" s="15"/>
      <c r="E146" s="15"/>
      <c r="F146" s="14"/>
      <c r="G146" s="14"/>
    </row>
    <row r="147" spans="1:12" x14ac:dyDescent="0.3">
      <c r="A147" s="47"/>
      <c r="B147" s="47"/>
      <c r="C147" s="47"/>
      <c r="D147" s="47"/>
      <c r="E147" s="47"/>
      <c r="F147" s="14"/>
      <c r="G147" s="14"/>
    </row>
    <row r="148" spans="1:12" x14ac:dyDescent="0.3">
      <c r="A148" s="48"/>
      <c r="B148" s="48"/>
      <c r="C148" s="48"/>
      <c r="D148" s="48"/>
      <c r="E148" s="48"/>
      <c r="F148" s="14"/>
      <c r="G148" s="14"/>
    </row>
    <row r="149" spans="1:12" x14ac:dyDescent="0.3">
      <c r="A149" s="47"/>
      <c r="B149" s="47"/>
      <c r="C149" s="47"/>
      <c r="D149" s="47"/>
      <c r="E149" s="47"/>
      <c r="F149" s="14"/>
      <c r="G149" s="14"/>
    </row>
    <row r="150" spans="1:12" x14ac:dyDescent="0.3">
      <c r="A150" s="48"/>
      <c r="B150" s="48"/>
      <c r="C150" s="48"/>
      <c r="D150" s="48"/>
      <c r="E150" s="48"/>
      <c r="F150" s="14"/>
      <c r="G150" s="14"/>
    </row>
    <row r="151" spans="1:12" x14ac:dyDescent="0.3">
      <c r="A151" s="47"/>
      <c r="B151" s="47"/>
      <c r="C151" s="47"/>
      <c r="D151" s="47"/>
      <c r="E151" s="47"/>
      <c r="F151" s="14"/>
      <c r="G151" s="14"/>
    </row>
    <row r="152" spans="1:12" x14ac:dyDescent="0.3">
      <c r="A152" s="49"/>
      <c r="B152" s="49"/>
      <c r="C152" s="49"/>
      <c r="D152" s="49"/>
      <c r="E152" s="49"/>
      <c r="F152" s="14"/>
      <c r="G152" s="14"/>
      <c r="J152" s="12"/>
    </row>
    <row r="153" spans="1:12" x14ac:dyDescent="0.3">
      <c r="A153" s="47"/>
      <c r="B153" s="47"/>
      <c r="C153" s="47"/>
      <c r="D153" s="47"/>
      <c r="E153" s="47"/>
      <c r="F153" s="14"/>
      <c r="G153" s="14"/>
      <c r="J153" s="22"/>
      <c r="K153" s="2"/>
      <c r="L153" s="2"/>
    </row>
    <row r="154" spans="1:12" x14ac:dyDescent="0.3">
      <c r="A154" s="48"/>
      <c r="B154" s="48"/>
      <c r="C154" s="48"/>
      <c r="D154" s="48"/>
      <c r="E154" s="48"/>
      <c r="F154" s="14"/>
      <c r="G154" s="14"/>
      <c r="J154" s="23"/>
      <c r="K154" s="3"/>
      <c r="L154" s="3"/>
    </row>
    <row r="155" spans="1:12" x14ac:dyDescent="0.3">
      <c r="A155" s="58"/>
      <c r="B155" s="45"/>
      <c r="C155" s="57"/>
      <c r="D155" s="14"/>
      <c r="E155" s="14"/>
      <c r="F155" s="14"/>
      <c r="G155" s="14"/>
      <c r="J155" s="12"/>
    </row>
    <row r="156" spans="1:12" x14ac:dyDescent="0.3">
      <c r="A156" s="58"/>
      <c r="B156" s="46"/>
      <c r="C156" s="57"/>
      <c r="D156" s="14"/>
      <c r="E156" s="14"/>
      <c r="F156" s="14"/>
      <c r="G156" s="14"/>
      <c r="J156" s="12"/>
    </row>
    <row r="157" spans="1:12" x14ac:dyDescent="0.3">
      <c r="A157" s="14"/>
      <c r="B157" s="14"/>
      <c r="C157" s="14"/>
      <c r="D157" s="14"/>
      <c r="E157" s="14"/>
      <c r="F157" s="14"/>
      <c r="G157" s="14"/>
    </row>
    <row r="158" spans="1:12" ht="17.399999999999999" x14ac:dyDescent="0.3">
      <c r="A158" s="13"/>
      <c r="B158" s="14"/>
      <c r="C158" s="14"/>
      <c r="D158" s="14"/>
      <c r="E158" s="14"/>
      <c r="F158" s="14"/>
      <c r="G158" s="14"/>
    </row>
    <row r="159" spans="1:12" x14ac:dyDescent="0.3">
      <c r="A159" s="15"/>
      <c r="B159" s="15"/>
      <c r="C159" s="15"/>
      <c r="D159" s="15"/>
      <c r="E159" s="15"/>
      <c r="F159" s="14"/>
      <c r="G159" s="14"/>
    </row>
    <row r="160" spans="1:12" x14ac:dyDescent="0.3">
      <c r="A160" s="59"/>
      <c r="B160" s="59"/>
      <c r="C160" s="47"/>
      <c r="D160" s="47"/>
      <c r="E160" s="47"/>
      <c r="F160" s="14"/>
      <c r="G160" s="14"/>
    </row>
    <row r="161" spans="1:7" x14ac:dyDescent="0.3">
      <c r="A161" s="59"/>
      <c r="B161" s="59"/>
      <c r="C161" s="48"/>
      <c r="D161" s="48"/>
      <c r="E161" s="48"/>
      <c r="F161" s="14"/>
      <c r="G161" s="14"/>
    </row>
    <row r="162" spans="1:7" x14ac:dyDescent="0.3">
      <c r="A162" s="47"/>
      <c r="B162" s="47"/>
      <c r="C162" s="47"/>
      <c r="D162" s="47"/>
      <c r="E162" s="47"/>
      <c r="F162" s="14"/>
      <c r="G162" s="14"/>
    </row>
    <row r="163" spans="1:7" x14ac:dyDescent="0.3">
      <c r="A163" s="48"/>
      <c r="B163" s="48"/>
      <c r="C163" s="48"/>
      <c r="D163" s="48"/>
      <c r="E163" s="48"/>
      <c r="F163" s="14"/>
      <c r="G163" s="14"/>
    </row>
    <row r="164" spans="1:7" x14ac:dyDescent="0.3">
      <c r="A164" s="47"/>
      <c r="B164" s="47"/>
      <c r="C164" s="47"/>
      <c r="D164" s="47"/>
      <c r="E164" s="47"/>
      <c r="F164" s="14"/>
      <c r="G164" s="14"/>
    </row>
    <row r="165" spans="1:7" x14ac:dyDescent="0.3">
      <c r="A165" s="48"/>
      <c r="B165" s="48"/>
      <c r="C165" s="48"/>
      <c r="D165" s="48"/>
      <c r="E165" s="48"/>
      <c r="F165" s="14"/>
      <c r="G165" s="14"/>
    </row>
    <row r="166" spans="1:7" x14ac:dyDescent="0.3">
      <c r="A166" s="47"/>
      <c r="B166" s="47"/>
      <c r="C166" s="47"/>
      <c r="D166" s="47"/>
      <c r="E166" s="47"/>
      <c r="F166" s="14"/>
      <c r="G166" s="14"/>
    </row>
    <row r="167" spans="1:7" x14ac:dyDescent="0.3">
      <c r="A167" s="48"/>
      <c r="B167" s="48"/>
      <c r="C167" s="48"/>
      <c r="D167" s="48"/>
      <c r="E167" s="48"/>
      <c r="F167" s="14"/>
      <c r="G167" s="14"/>
    </row>
    <row r="168" spans="1:7" x14ac:dyDescent="0.3">
      <c r="A168" s="45"/>
      <c r="B168" s="45"/>
      <c r="C168" s="45"/>
      <c r="D168" s="45"/>
      <c r="E168" s="14"/>
      <c r="F168" s="14"/>
      <c r="G168" s="14"/>
    </row>
    <row r="169" spans="1:7" x14ac:dyDescent="0.3">
      <c r="A169" s="46"/>
      <c r="B169" s="46"/>
      <c r="C169" s="46"/>
      <c r="D169" s="46"/>
      <c r="E169" s="14"/>
      <c r="F169" s="14"/>
      <c r="G169" s="14"/>
    </row>
    <row r="170" spans="1:7" x14ac:dyDescent="0.3">
      <c r="A170" s="14"/>
      <c r="B170" s="14"/>
      <c r="C170" s="14"/>
      <c r="D170" s="14"/>
      <c r="E170" s="14"/>
      <c r="F170" s="14"/>
      <c r="G170" s="14"/>
    </row>
    <row r="171" spans="1:7" x14ac:dyDescent="0.3">
      <c r="A171" s="14"/>
      <c r="B171" s="14"/>
      <c r="C171" s="14"/>
      <c r="D171" s="14"/>
      <c r="E171" s="14"/>
      <c r="F171" s="14"/>
      <c r="G171" s="14"/>
    </row>
  </sheetData>
  <mergeCells count="16">
    <mergeCell ref="A155:A156"/>
    <mergeCell ref="C155:C156"/>
    <mergeCell ref="A160:A161"/>
    <mergeCell ref="B160:B161"/>
    <mergeCell ref="D128:D130"/>
    <mergeCell ref="E128:E130"/>
    <mergeCell ref="F128:F130"/>
    <mergeCell ref="A134:A135"/>
    <mergeCell ref="B134:B135"/>
    <mergeCell ref="C134:C135"/>
    <mergeCell ref="A43:G44"/>
    <mergeCell ref="A68:F69"/>
    <mergeCell ref="A1:E2"/>
    <mergeCell ref="G1:N2"/>
    <mergeCell ref="A29:E30"/>
    <mergeCell ref="G29:O30"/>
  </mergeCell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8:F103"/>
  <sheetViews>
    <sheetView topLeftCell="A70" workbookViewId="0">
      <selection activeCell="F42" sqref="F42"/>
    </sheetView>
  </sheetViews>
  <sheetFormatPr defaultRowHeight="14.4" x14ac:dyDescent="0.3"/>
  <cols>
    <col min="1" max="1" width="31.6640625" customWidth="1"/>
    <col min="2" max="2" width="16.6640625" customWidth="1"/>
    <col min="3" max="3" width="12.5546875" customWidth="1"/>
    <col min="4" max="4" width="14.109375" customWidth="1"/>
    <col min="5" max="5" width="16.6640625" customWidth="1"/>
    <col min="6" max="6" width="22.44140625" customWidth="1"/>
    <col min="8" max="8" width="11" bestFit="1" customWidth="1"/>
  </cols>
  <sheetData>
    <row r="38" spans="1:6" x14ac:dyDescent="0.3">
      <c r="A38" s="24" t="s">
        <v>12</v>
      </c>
      <c r="B38" s="1">
        <v>0.01</v>
      </c>
    </row>
    <row r="39" spans="1:6" x14ac:dyDescent="0.3">
      <c r="A39" t="s">
        <v>25</v>
      </c>
      <c r="B39">
        <v>20</v>
      </c>
    </row>
    <row r="40" spans="1:6" x14ac:dyDescent="0.3">
      <c r="A40" s="24" t="s">
        <v>26</v>
      </c>
      <c r="B40">
        <f>B39*B38</f>
        <v>0.2</v>
      </c>
    </row>
    <row r="41" spans="1:6" ht="28.8" x14ac:dyDescent="0.3">
      <c r="A41" s="25" t="s">
        <v>27</v>
      </c>
      <c r="B41" s="3">
        <f>B40*1000/12*1000000</f>
        <v>16666666.666666668</v>
      </c>
    </row>
    <row r="42" spans="1:6" ht="28.8" x14ac:dyDescent="0.3">
      <c r="A42" s="24" t="s">
        <v>13</v>
      </c>
      <c r="B42" s="7">
        <v>106.33</v>
      </c>
    </row>
    <row r="43" spans="1:6" ht="28.8" x14ac:dyDescent="0.3">
      <c r="A43" s="26" t="s">
        <v>14</v>
      </c>
      <c r="B43" s="11">
        <f>B41*B42*3</f>
        <v>5316500000</v>
      </c>
    </row>
    <row r="44" spans="1:6" s="12" customFormat="1" x14ac:dyDescent="0.3">
      <c r="B44" s="23"/>
    </row>
    <row r="45" spans="1:6" x14ac:dyDescent="0.3">
      <c r="A45" s="27" t="s">
        <v>15</v>
      </c>
      <c r="B45" s="8"/>
      <c r="D45" s="27" t="s">
        <v>22</v>
      </c>
      <c r="E45" s="27" t="s">
        <v>0</v>
      </c>
      <c r="F45" s="27" t="s">
        <v>1</v>
      </c>
    </row>
    <row r="46" spans="1:6" x14ac:dyDescent="0.3">
      <c r="A46" t="s">
        <v>16</v>
      </c>
      <c r="B46" s="6">
        <f>B61</f>
        <v>107.70772727272724</v>
      </c>
      <c r="C46" s="3">
        <f>B41*B46</f>
        <v>1795128787.8787875</v>
      </c>
      <c r="D46" s="73">
        <f>SUM(C46:C48)</f>
        <v>5282181818.181818</v>
      </c>
      <c r="E46" s="74">
        <f>-D46+B43</f>
        <v>34318181.818181992</v>
      </c>
      <c r="F46" s="60">
        <f>E46/D86</f>
        <v>324675.32467532629</v>
      </c>
    </row>
    <row r="47" spans="1:6" x14ac:dyDescent="0.3">
      <c r="A47" t="s">
        <v>17</v>
      </c>
      <c r="B47" s="6">
        <f>B74</f>
        <v>103.80000000000001</v>
      </c>
      <c r="C47" s="3">
        <f>B41*B47</f>
        <v>1730000000.0000002</v>
      </c>
      <c r="D47" s="73"/>
      <c r="E47" s="74"/>
      <c r="F47" s="60"/>
    </row>
    <row r="48" spans="1:6" x14ac:dyDescent="0.3">
      <c r="A48" t="s">
        <v>18</v>
      </c>
      <c r="B48" s="6">
        <f>B87</f>
        <v>105.42318181818182</v>
      </c>
      <c r="C48" s="3">
        <f>B41*B48</f>
        <v>1757053030.3030305</v>
      </c>
      <c r="D48" s="73"/>
      <c r="E48" s="74"/>
      <c r="F48" s="60"/>
    </row>
    <row r="49" spans="1:5" x14ac:dyDescent="0.3">
      <c r="B49" s="6"/>
      <c r="D49" s="9"/>
    </row>
    <row r="50" spans="1:5" ht="17.399999999999999" x14ac:dyDescent="0.3">
      <c r="A50" s="4" t="s">
        <v>19</v>
      </c>
    </row>
    <row r="51" spans="1:5" x14ac:dyDescent="0.3">
      <c r="A51" s="61"/>
      <c r="B51" s="62"/>
      <c r="C51" s="63"/>
      <c r="D51" s="28">
        <v>1</v>
      </c>
      <c r="E51" s="28">
        <v>2</v>
      </c>
    </row>
    <row r="52" spans="1:5" x14ac:dyDescent="0.3">
      <c r="A52" s="64"/>
      <c r="B52" s="65"/>
      <c r="C52" s="66"/>
      <c r="D52" s="16">
        <v>107.35</v>
      </c>
      <c r="E52" s="16">
        <v>108.05</v>
      </c>
    </row>
    <row r="53" spans="1:5" x14ac:dyDescent="0.3">
      <c r="A53" s="28">
        <v>5</v>
      </c>
      <c r="B53" s="28">
        <v>6</v>
      </c>
      <c r="C53" s="28">
        <v>7</v>
      </c>
      <c r="D53" s="28">
        <v>8</v>
      </c>
      <c r="E53" s="28">
        <v>9</v>
      </c>
    </row>
    <row r="54" spans="1:5" x14ac:dyDescent="0.3">
      <c r="A54" s="16">
        <v>108.95</v>
      </c>
      <c r="B54" s="16">
        <v>108.1</v>
      </c>
      <c r="C54" s="16">
        <v>107.8</v>
      </c>
      <c r="D54" s="16">
        <v>108.63</v>
      </c>
      <c r="E54" s="16">
        <v>109.72</v>
      </c>
    </row>
    <row r="55" spans="1:5" x14ac:dyDescent="0.3">
      <c r="A55" s="28">
        <v>12</v>
      </c>
      <c r="B55" s="28">
        <v>13</v>
      </c>
      <c r="C55" s="28">
        <v>14</v>
      </c>
      <c r="D55" s="28">
        <v>15</v>
      </c>
      <c r="E55" s="28">
        <v>16</v>
      </c>
    </row>
    <row r="56" spans="1:5" x14ac:dyDescent="0.3">
      <c r="A56" s="16">
        <v>109.75</v>
      </c>
      <c r="B56" s="16">
        <v>108.3</v>
      </c>
      <c r="C56" s="16">
        <v>107.55</v>
      </c>
      <c r="D56" s="16">
        <v>108.05</v>
      </c>
      <c r="E56" s="16">
        <v>108.35</v>
      </c>
    </row>
    <row r="57" spans="1:5" x14ac:dyDescent="0.3">
      <c r="A57" s="28">
        <v>19</v>
      </c>
      <c r="B57" s="28">
        <v>20</v>
      </c>
      <c r="C57" s="28">
        <v>21</v>
      </c>
      <c r="D57" s="28">
        <v>22</v>
      </c>
      <c r="E57" s="28">
        <v>23</v>
      </c>
    </row>
    <row r="58" spans="1:5" x14ac:dyDescent="0.3">
      <c r="A58" s="16">
        <v>108.5</v>
      </c>
      <c r="B58" s="16">
        <v>108.75</v>
      </c>
      <c r="C58" s="16">
        <v>108.55</v>
      </c>
      <c r="D58" s="16">
        <v>106.8</v>
      </c>
      <c r="E58" s="16">
        <v>106.75</v>
      </c>
    </row>
    <row r="59" spans="1:5" x14ac:dyDescent="0.3">
      <c r="A59" s="28">
        <v>26</v>
      </c>
      <c r="B59" s="28">
        <v>27</v>
      </c>
      <c r="C59" s="28">
        <v>28</v>
      </c>
      <c r="D59" s="28">
        <v>29</v>
      </c>
      <c r="E59" s="28">
        <v>30</v>
      </c>
    </row>
    <row r="60" spans="1:5" x14ac:dyDescent="0.3">
      <c r="A60" s="16">
        <v>106.82</v>
      </c>
      <c r="B60" s="16">
        <v>106.45</v>
      </c>
      <c r="C60" s="16">
        <v>105.2</v>
      </c>
      <c r="D60" s="16">
        <v>106.35</v>
      </c>
      <c r="E60" s="16">
        <v>104.8</v>
      </c>
    </row>
    <row r="61" spans="1:5" x14ac:dyDescent="0.3">
      <c r="A61" s="30" t="s">
        <v>23</v>
      </c>
      <c r="B61" s="29">
        <f>AVERAGE(D52:E52,A54:E54,A56:E56,A58:E58,A60:E60)</f>
        <v>107.70772727272724</v>
      </c>
    </row>
    <row r="63" spans="1:5" ht="17.399999999999999" x14ac:dyDescent="0.3">
      <c r="A63" s="4" t="s">
        <v>20</v>
      </c>
    </row>
    <row r="64" spans="1:5" x14ac:dyDescent="0.3">
      <c r="A64" s="32">
        <v>2</v>
      </c>
      <c r="B64" s="32">
        <v>3</v>
      </c>
      <c r="C64" s="32">
        <v>4</v>
      </c>
      <c r="D64" s="32">
        <v>5</v>
      </c>
      <c r="E64" s="32">
        <v>6</v>
      </c>
    </row>
    <row r="65" spans="1:5" x14ac:dyDescent="0.3">
      <c r="A65" s="17">
        <v>104.72</v>
      </c>
      <c r="B65" s="17">
        <v>104.3</v>
      </c>
      <c r="C65" s="17">
        <v>104.85</v>
      </c>
      <c r="D65" s="17">
        <v>104.2</v>
      </c>
      <c r="E65" s="17">
        <v>104.42</v>
      </c>
    </row>
    <row r="66" spans="1:5" x14ac:dyDescent="0.3">
      <c r="A66" s="32">
        <v>9</v>
      </c>
      <c r="B66" s="32">
        <v>10</v>
      </c>
      <c r="C66" s="32">
        <v>11</v>
      </c>
      <c r="D66" s="32">
        <v>12</v>
      </c>
      <c r="E66" s="32">
        <v>13</v>
      </c>
    </row>
    <row r="67" spans="1:5" x14ac:dyDescent="0.3">
      <c r="A67" s="17">
        <v>104.8</v>
      </c>
      <c r="B67" s="17">
        <v>104.5</v>
      </c>
      <c r="C67" s="17">
        <v>103.73</v>
      </c>
      <c r="D67" s="17">
        <v>103.2</v>
      </c>
      <c r="E67" s="17">
        <v>102.4</v>
      </c>
    </row>
    <row r="68" spans="1:5" x14ac:dyDescent="0.3">
      <c r="A68" s="32">
        <v>16</v>
      </c>
      <c r="B68" s="32">
        <v>17</v>
      </c>
      <c r="C68" s="32">
        <v>18</v>
      </c>
      <c r="D68" s="32">
        <v>19</v>
      </c>
      <c r="E68" s="32">
        <v>20</v>
      </c>
    </row>
    <row r="69" spans="1:5" x14ac:dyDescent="0.3">
      <c r="A69" s="17">
        <v>101.03</v>
      </c>
      <c r="B69" s="17">
        <v>101.5</v>
      </c>
      <c r="C69" s="17">
        <v>101.75</v>
      </c>
      <c r="D69" s="17">
        <v>103.65</v>
      </c>
      <c r="E69" s="17">
        <v>105</v>
      </c>
    </row>
    <row r="70" spans="1:5" x14ac:dyDescent="0.3">
      <c r="A70" s="32">
        <v>23</v>
      </c>
      <c r="B70" s="32">
        <v>24</v>
      </c>
      <c r="C70" s="32">
        <v>25</v>
      </c>
      <c r="D70" s="32">
        <v>26</v>
      </c>
      <c r="E70" s="32">
        <v>27</v>
      </c>
    </row>
    <row r="71" spans="1:5" x14ac:dyDescent="0.3">
      <c r="A71" s="17">
        <v>103.3</v>
      </c>
      <c r="B71" s="17">
        <v>103.85</v>
      </c>
      <c r="C71" s="33">
        <v>105</v>
      </c>
      <c r="D71" s="33">
        <v>104.7</v>
      </c>
      <c r="E71" s="33">
        <v>104.25</v>
      </c>
    </row>
    <row r="72" spans="1:5" x14ac:dyDescent="0.3">
      <c r="A72" s="28">
        <v>31</v>
      </c>
      <c r="C72" s="67"/>
      <c r="D72" s="67"/>
      <c r="E72" s="67"/>
    </row>
    <row r="73" spans="1:5" x14ac:dyDescent="0.3">
      <c r="A73" s="16">
        <v>104.65</v>
      </c>
      <c r="C73" s="68"/>
      <c r="D73" s="68"/>
      <c r="E73" s="68"/>
    </row>
    <row r="74" spans="1:5" x14ac:dyDescent="0.3">
      <c r="A74" s="30" t="s">
        <v>23</v>
      </c>
      <c r="B74" s="34">
        <f>AVERAGE(A65:E65,A67:E67,A69:E69,A71:E71,A73)</f>
        <v>103.80000000000001</v>
      </c>
    </row>
    <row r="75" spans="1:5" x14ac:dyDescent="0.3">
      <c r="A75" s="30"/>
      <c r="B75" s="34"/>
    </row>
    <row r="76" spans="1:5" ht="17.399999999999999" x14ac:dyDescent="0.3">
      <c r="A76" s="4" t="s">
        <v>21</v>
      </c>
    </row>
    <row r="77" spans="1:5" x14ac:dyDescent="0.3">
      <c r="A77" s="69"/>
      <c r="B77" s="70"/>
      <c r="C77" s="32">
        <v>1</v>
      </c>
      <c r="D77" s="32">
        <v>2</v>
      </c>
      <c r="E77" s="32">
        <v>3</v>
      </c>
    </row>
    <row r="78" spans="1:5" x14ac:dyDescent="0.3">
      <c r="A78" s="71"/>
      <c r="B78" s="72"/>
      <c r="C78" s="17">
        <v>105.35</v>
      </c>
      <c r="D78" s="17">
        <v>105.85</v>
      </c>
      <c r="E78" s="17">
        <v>104.92</v>
      </c>
    </row>
    <row r="79" spans="1:5" x14ac:dyDescent="0.3">
      <c r="A79" s="32">
        <v>6</v>
      </c>
      <c r="B79" s="32">
        <v>7</v>
      </c>
      <c r="C79" s="32">
        <v>8</v>
      </c>
      <c r="D79" s="32">
        <v>9</v>
      </c>
      <c r="E79" s="32">
        <v>10</v>
      </c>
    </row>
    <row r="80" spans="1:5" x14ac:dyDescent="0.3">
      <c r="A80" s="17">
        <v>104.3</v>
      </c>
      <c r="B80" s="17">
        <v>104.05</v>
      </c>
      <c r="C80" s="17">
        <v>105.5</v>
      </c>
      <c r="D80" s="17">
        <v>105.07</v>
      </c>
      <c r="E80" s="17">
        <v>106.35</v>
      </c>
    </row>
    <row r="81" spans="1:5" x14ac:dyDescent="0.3">
      <c r="A81" s="32">
        <v>13</v>
      </c>
      <c r="B81" s="32">
        <v>14</v>
      </c>
      <c r="C81" s="32">
        <v>15</v>
      </c>
      <c r="D81" s="32">
        <v>16</v>
      </c>
      <c r="E81" s="32">
        <v>17</v>
      </c>
    </row>
    <row r="82" spans="1:5" x14ac:dyDescent="0.3">
      <c r="A82" s="17">
        <v>106.45</v>
      </c>
      <c r="B82" s="17">
        <v>105.82</v>
      </c>
      <c r="C82" s="17">
        <v>105.82</v>
      </c>
      <c r="D82" s="17">
        <v>104.55</v>
      </c>
      <c r="E82" s="17">
        <v>104.37</v>
      </c>
    </row>
    <row r="83" spans="1:5" x14ac:dyDescent="0.3">
      <c r="A83" s="32">
        <v>20</v>
      </c>
      <c r="B83" s="32">
        <v>21</v>
      </c>
      <c r="C83" s="32">
        <v>22</v>
      </c>
      <c r="D83" s="32">
        <v>23</v>
      </c>
      <c r="E83" s="32">
        <v>24</v>
      </c>
    </row>
    <row r="84" spans="1:5" ht="15" thickBot="1" x14ac:dyDescent="0.35">
      <c r="A84" s="17">
        <v>103.97</v>
      </c>
      <c r="B84" s="17">
        <v>106.35</v>
      </c>
      <c r="C84" s="17">
        <v>106.25</v>
      </c>
      <c r="D84" s="17">
        <v>106.12</v>
      </c>
      <c r="E84" s="35">
        <v>105.97</v>
      </c>
    </row>
    <row r="85" spans="1:5" x14ac:dyDescent="0.3">
      <c r="A85" s="28">
        <v>27</v>
      </c>
      <c r="B85" s="28">
        <v>28</v>
      </c>
      <c r="C85" s="28">
        <v>29</v>
      </c>
      <c r="D85" s="28">
        <v>30</v>
      </c>
    </row>
    <row r="86" spans="1:5" x14ac:dyDescent="0.3">
      <c r="A86" s="16">
        <v>105.95</v>
      </c>
      <c r="B86" s="16">
        <v>105.35</v>
      </c>
      <c r="C86" s="16">
        <v>105.25</v>
      </c>
      <c r="D86" s="16">
        <v>105.7</v>
      </c>
    </row>
    <row r="87" spans="1:5" x14ac:dyDescent="0.3">
      <c r="A87" s="30" t="s">
        <v>23</v>
      </c>
      <c r="B87" s="29">
        <f>AVERAGE(C78:E78,A80:E80,A82:E82,A84:E84,A86:D86)</f>
        <v>105.42318181818182</v>
      </c>
    </row>
    <row r="88" spans="1:5" x14ac:dyDescent="0.3">
      <c r="A88" s="31" t="s">
        <v>24</v>
      </c>
      <c r="B88" s="5" t="s">
        <v>2</v>
      </c>
    </row>
    <row r="92" spans="1:5" x14ac:dyDescent="0.3">
      <c r="A92" s="15"/>
      <c r="B92" s="15"/>
      <c r="C92" s="15"/>
    </row>
    <row r="93" spans="1:5" x14ac:dyDescent="0.3">
      <c r="A93" s="14"/>
      <c r="B93" s="14"/>
      <c r="C93" s="14"/>
    </row>
    <row r="94" spans="1:5" x14ac:dyDescent="0.3">
      <c r="A94" s="14"/>
      <c r="B94" s="14"/>
      <c r="C94" s="14"/>
    </row>
    <row r="95" spans="1:5" x14ac:dyDescent="0.3">
      <c r="A95" s="14"/>
      <c r="B95" s="14"/>
      <c r="C95" s="14"/>
    </row>
    <row r="96" spans="1:5" x14ac:dyDescent="0.3">
      <c r="A96" s="14"/>
      <c r="B96" s="14"/>
      <c r="C96" s="14"/>
    </row>
    <row r="97" spans="1:3" x14ac:dyDescent="0.3">
      <c r="A97" s="15"/>
      <c r="B97" s="15"/>
      <c r="C97" s="15"/>
    </row>
    <row r="98" spans="1:3" x14ac:dyDescent="0.3">
      <c r="A98" s="14"/>
      <c r="B98" s="14"/>
      <c r="C98" s="14"/>
    </row>
    <row r="99" spans="1:3" x14ac:dyDescent="0.3">
      <c r="A99" s="14"/>
      <c r="B99" s="14"/>
      <c r="C99" s="14"/>
    </row>
    <row r="100" spans="1:3" x14ac:dyDescent="0.3">
      <c r="A100" s="14"/>
      <c r="B100" s="14"/>
      <c r="C100" s="14"/>
    </row>
    <row r="101" spans="1:3" x14ac:dyDescent="0.3">
      <c r="A101" s="14"/>
      <c r="B101" s="14"/>
      <c r="C101" s="14"/>
    </row>
    <row r="102" spans="1:3" x14ac:dyDescent="0.3">
      <c r="A102" s="12"/>
      <c r="B102" s="12"/>
      <c r="C102" s="12"/>
    </row>
    <row r="103" spans="1:3" x14ac:dyDescent="0.3">
      <c r="A103" s="12"/>
      <c r="B103" s="12"/>
      <c r="C103" s="12"/>
    </row>
  </sheetData>
  <mergeCells count="6">
    <mergeCell ref="F46:F48"/>
    <mergeCell ref="A51:C52"/>
    <mergeCell ref="C72:E73"/>
    <mergeCell ref="A77:B78"/>
    <mergeCell ref="D46:D48"/>
    <mergeCell ref="E46:E48"/>
  </mergeCells>
  <hyperlinks>
    <hyperlink ref="B88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O31"/>
  <sheetViews>
    <sheetView workbookViewId="0">
      <selection activeCell="E51" sqref="E51"/>
    </sheetView>
  </sheetViews>
  <sheetFormatPr defaultRowHeight="14.4" x14ac:dyDescent="0.3"/>
  <cols>
    <col min="3" max="7" width="9.109375" bestFit="1" customWidth="1"/>
    <col min="8" max="8" width="11" bestFit="1" customWidth="1"/>
    <col min="9" max="9" width="9.88671875" bestFit="1" customWidth="1"/>
    <col min="10" max="24" width="10.109375" bestFit="1" customWidth="1"/>
    <col min="25" max="30" width="9.109375" bestFit="1" customWidth="1"/>
    <col min="31" max="44" width="10.109375" bestFit="1" customWidth="1"/>
    <col min="45" max="45" width="10.33203125" customWidth="1"/>
    <col min="46" max="52" width="9.109375" bestFit="1" customWidth="1"/>
    <col min="53" max="63" width="10.109375" bestFit="1" customWidth="1"/>
    <col min="64" max="64" width="10.33203125" customWidth="1"/>
    <col min="65" max="65" width="9.6640625" customWidth="1"/>
    <col min="66" max="66" width="10.33203125" customWidth="1"/>
    <col min="67" max="67" width="9.5546875" customWidth="1"/>
  </cols>
  <sheetData>
    <row r="2" spans="1:67" ht="15.6" x14ac:dyDescent="0.3">
      <c r="A2" s="68"/>
      <c r="B2" s="51" t="s">
        <v>3</v>
      </c>
      <c r="C2" s="18">
        <v>34151</v>
      </c>
      <c r="D2" s="18">
        <v>34152</v>
      </c>
      <c r="E2" s="18">
        <v>34155</v>
      </c>
      <c r="F2" s="18">
        <v>34156</v>
      </c>
      <c r="G2" s="18">
        <v>34157</v>
      </c>
      <c r="H2" s="18">
        <v>34158</v>
      </c>
      <c r="I2" s="18">
        <v>34159</v>
      </c>
      <c r="J2" s="18">
        <v>34162</v>
      </c>
      <c r="K2" s="18">
        <v>34163</v>
      </c>
      <c r="L2" s="18">
        <v>34164</v>
      </c>
      <c r="M2" s="18">
        <v>34165</v>
      </c>
      <c r="N2" s="18">
        <v>34166</v>
      </c>
      <c r="O2" s="18">
        <v>34169</v>
      </c>
      <c r="P2" s="18">
        <v>34170</v>
      </c>
      <c r="Q2" s="18">
        <v>34171</v>
      </c>
      <c r="R2" s="18">
        <v>34172</v>
      </c>
      <c r="S2" s="18">
        <v>34173</v>
      </c>
      <c r="T2" s="18">
        <v>34176</v>
      </c>
      <c r="U2" s="18">
        <v>34177</v>
      </c>
      <c r="V2" s="18">
        <v>34178</v>
      </c>
      <c r="W2" s="18">
        <v>34179</v>
      </c>
      <c r="X2" s="18">
        <v>34180</v>
      </c>
      <c r="Y2" s="18">
        <v>34183</v>
      </c>
      <c r="Z2" s="18">
        <v>34184</v>
      </c>
      <c r="AA2" s="18">
        <v>34185</v>
      </c>
      <c r="AB2" s="18">
        <v>34186</v>
      </c>
      <c r="AC2" s="18">
        <v>34187</v>
      </c>
      <c r="AD2" s="18">
        <v>34190</v>
      </c>
      <c r="AE2" s="18">
        <v>34191</v>
      </c>
      <c r="AF2" s="18">
        <v>34192</v>
      </c>
      <c r="AG2" s="18">
        <v>34193</v>
      </c>
      <c r="AH2" s="18">
        <v>34194</v>
      </c>
      <c r="AI2" s="18">
        <v>34197</v>
      </c>
      <c r="AJ2" s="18">
        <v>34198</v>
      </c>
      <c r="AK2" s="18">
        <v>34199</v>
      </c>
      <c r="AL2" s="18">
        <v>34200</v>
      </c>
      <c r="AM2" s="18">
        <v>34201</v>
      </c>
      <c r="AN2" s="18">
        <v>34204</v>
      </c>
      <c r="AO2" s="18">
        <v>34205</v>
      </c>
      <c r="AP2" s="18">
        <v>34206</v>
      </c>
      <c r="AQ2" s="18">
        <v>34207</v>
      </c>
      <c r="AR2" s="18">
        <v>34208</v>
      </c>
      <c r="AS2" s="18">
        <v>34212</v>
      </c>
      <c r="AT2" s="18">
        <v>34213</v>
      </c>
      <c r="AU2" s="18">
        <v>34214</v>
      </c>
      <c r="AV2" s="18">
        <v>34215</v>
      </c>
      <c r="AW2" s="18">
        <v>34218</v>
      </c>
      <c r="AX2" s="18">
        <v>34219</v>
      </c>
      <c r="AY2" s="18">
        <v>34220</v>
      </c>
      <c r="AZ2" s="18">
        <v>34221</v>
      </c>
      <c r="BA2" s="18">
        <v>34222</v>
      </c>
      <c r="BB2" s="18">
        <v>34225</v>
      </c>
      <c r="BC2" s="18">
        <v>34226</v>
      </c>
      <c r="BD2" s="18">
        <v>34227</v>
      </c>
      <c r="BE2" s="18">
        <v>34228</v>
      </c>
      <c r="BF2" s="18">
        <v>34229</v>
      </c>
      <c r="BG2" s="18">
        <v>34232</v>
      </c>
      <c r="BH2" s="18">
        <v>34233</v>
      </c>
      <c r="BI2" s="18">
        <v>34234</v>
      </c>
      <c r="BJ2" s="18">
        <v>34235</v>
      </c>
      <c r="BK2" s="18">
        <v>34236</v>
      </c>
      <c r="BL2" s="18">
        <v>34239</v>
      </c>
      <c r="BM2" s="18">
        <v>34240</v>
      </c>
      <c r="BN2" s="18">
        <v>34241</v>
      </c>
      <c r="BO2" s="18">
        <v>34242</v>
      </c>
    </row>
    <row r="3" spans="1:67" ht="15.6" x14ac:dyDescent="0.3">
      <c r="A3" s="68"/>
      <c r="B3" s="51" t="s">
        <v>4</v>
      </c>
      <c r="C3" s="19">
        <v>107.35</v>
      </c>
      <c r="D3" s="19">
        <v>108.05</v>
      </c>
      <c r="E3" s="19">
        <v>108.95</v>
      </c>
      <c r="F3" s="19">
        <v>108.1</v>
      </c>
      <c r="G3" s="19">
        <v>107.8</v>
      </c>
      <c r="H3" s="19">
        <v>108.63</v>
      </c>
      <c r="I3" s="19">
        <v>109.72</v>
      </c>
      <c r="J3" s="19">
        <v>109.75</v>
      </c>
      <c r="K3" s="19">
        <v>108.3</v>
      </c>
      <c r="L3" s="19">
        <v>107.55</v>
      </c>
      <c r="M3" s="19">
        <v>108.05</v>
      </c>
      <c r="N3" s="19">
        <v>108.35</v>
      </c>
      <c r="O3" s="19">
        <v>108.5</v>
      </c>
      <c r="P3" s="19">
        <v>108.75</v>
      </c>
      <c r="Q3" s="19">
        <v>108.55</v>
      </c>
      <c r="R3" s="19">
        <v>106.8</v>
      </c>
      <c r="S3" s="19">
        <v>106.75</v>
      </c>
      <c r="T3" s="19">
        <v>106.82</v>
      </c>
      <c r="U3" s="19">
        <v>106.45</v>
      </c>
      <c r="V3" s="19">
        <v>105.2</v>
      </c>
      <c r="W3" s="19">
        <v>106.35</v>
      </c>
      <c r="X3" s="19">
        <v>104.8</v>
      </c>
      <c r="Y3" s="19">
        <v>104.72</v>
      </c>
      <c r="Z3" s="19">
        <v>104.3</v>
      </c>
      <c r="AA3" s="19">
        <v>104.85</v>
      </c>
      <c r="AB3" s="19">
        <v>104.2</v>
      </c>
      <c r="AC3" s="19">
        <v>104.42</v>
      </c>
      <c r="AD3" s="19">
        <v>104.8</v>
      </c>
      <c r="AE3" s="19">
        <v>104.5</v>
      </c>
      <c r="AF3" s="19">
        <v>103.73</v>
      </c>
      <c r="AG3" s="19">
        <v>103.2</v>
      </c>
      <c r="AH3" s="19">
        <v>102.4</v>
      </c>
      <c r="AI3" s="19">
        <v>101.03</v>
      </c>
      <c r="AJ3" s="19">
        <v>101.5</v>
      </c>
      <c r="AK3" s="19">
        <v>101.75</v>
      </c>
      <c r="AL3" s="19">
        <v>103.65</v>
      </c>
      <c r="AM3" s="19">
        <v>105</v>
      </c>
      <c r="AN3" s="19">
        <v>103.3</v>
      </c>
      <c r="AO3" s="19">
        <v>103.85</v>
      </c>
      <c r="AP3" s="19">
        <v>105</v>
      </c>
      <c r="AQ3" s="19">
        <v>104.7</v>
      </c>
      <c r="AR3" s="19">
        <v>104.25</v>
      </c>
      <c r="AS3" s="20">
        <v>104.65</v>
      </c>
      <c r="AT3" s="19">
        <v>105.35</v>
      </c>
      <c r="AU3" s="19">
        <v>105.85</v>
      </c>
      <c r="AV3" s="19">
        <v>104.92</v>
      </c>
      <c r="AW3" s="19">
        <v>104.3</v>
      </c>
      <c r="AX3" s="19">
        <v>104.05</v>
      </c>
      <c r="AY3" s="19">
        <v>105.5</v>
      </c>
      <c r="AZ3" s="19">
        <v>105.07</v>
      </c>
      <c r="BA3" s="19">
        <v>106.35</v>
      </c>
      <c r="BB3" s="19">
        <v>106.45</v>
      </c>
      <c r="BC3" s="19">
        <v>105.82</v>
      </c>
      <c r="BD3" s="19">
        <v>105.82</v>
      </c>
      <c r="BE3" s="19">
        <v>104.55</v>
      </c>
      <c r="BF3" s="19">
        <v>104.37</v>
      </c>
      <c r="BG3" s="19">
        <v>103.97</v>
      </c>
      <c r="BH3" s="19">
        <v>106.35</v>
      </c>
      <c r="BI3" s="19">
        <v>106.25</v>
      </c>
      <c r="BJ3" s="19">
        <v>106.12</v>
      </c>
      <c r="BK3" s="19">
        <v>105.97</v>
      </c>
      <c r="BL3" s="19">
        <v>105.95</v>
      </c>
      <c r="BM3" s="19">
        <v>105.35</v>
      </c>
      <c r="BN3" s="19">
        <v>105.25</v>
      </c>
      <c r="BO3" s="19">
        <v>105.7</v>
      </c>
    </row>
    <row r="4" spans="1:67" ht="15.6" x14ac:dyDescent="0.3">
      <c r="B4" s="52" t="s">
        <v>5</v>
      </c>
      <c r="C4" s="21">
        <v>106.33</v>
      </c>
      <c r="D4" s="21">
        <v>106.33</v>
      </c>
      <c r="E4" s="21">
        <v>106.33</v>
      </c>
      <c r="F4" s="21">
        <v>106.33</v>
      </c>
      <c r="G4" s="21">
        <v>106.33</v>
      </c>
      <c r="H4" s="21">
        <v>106.33</v>
      </c>
      <c r="I4" s="21">
        <v>106.33</v>
      </c>
      <c r="J4" s="21">
        <v>106.33</v>
      </c>
      <c r="K4" s="21">
        <v>106.33</v>
      </c>
      <c r="L4" s="21">
        <v>106.33</v>
      </c>
      <c r="M4" s="21">
        <v>106.33</v>
      </c>
      <c r="N4" s="21">
        <v>106.33</v>
      </c>
      <c r="O4" s="21">
        <v>106.33</v>
      </c>
      <c r="P4" s="21">
        <v>106.33</v>
      </c>
      <c r="Q4" s="21">
        <v>106.33</v>
      </c>
      <c r="R4" s="21">
        <v>106.33</v>
      </c>
      <c r="S4" s="21">
        <v>106.33</v>
      </c>
      <c r="T4" s="21">
        <v>106.33</v>
      </c>
      <c r="U4" s="21">
        <v>106.33</v>
      </c>
      <c r="V4" s="21">
        <v>106.33</v>
      </c>
      <c r="W4" s="21">
        <v>106.33</v>
      </c>
      <c r="X4" s="21">
        <v>106.33</v>
      </c>
      <c r="Y4" s="21">
        <v>106.33</v>
      </c>
      <c r="Z4" s="21">
        <v>106.33</v>
      </c>
      <c r="AA4" s="21">
        <v>106.33</v>
      </c>
      <c r="AB4" s="21">
        <v>106.33</v>
      </c>
      <c r="AC4" s="21">
        <v>106.33</v>
      </c>
      <c r="AD4" s="21">
        <v>106.33</v>
      </c>
      <c r="AE4" s="21">
        <v>106.33</v>
      </c>
      <c r="AF4" s="21">
        <v>106.33</v>
      </c>
      <c r="AG4" s="21">
        <v>106.33</v>
      </c>
      <c r="AH4" s="21">
        <v>106.33</v>
      </c>
      <c r="AI4" s="21">
        <v>106.33</v>
      </c>
      <c r="AJ4" s="21">
        <v>106.33</v>
      </c>
      <c r="AK4" s="21">
        <v>106.33</v>
      </c>
      <c r="AL4" s="21">
        <v>106.33</v>
      </c>
      <c r="AM4" s="21">
        <v>106.33</v>
      </c>
      <c r="AN4" s="21">
        <v>106.33</v>
      </c>
      <c r="AO4" s="21">
        <v>106.33</v>
      </c>
      <c r="AP4" s="21">
        <v>106.33</v>
      </c>
      <c r="AQ4" s="21">
        <v>106.33</v>
      </c>
      <c r="AR4" s="21">
        <v>106.33</v>
      </c>
      <c r="AS4" s="21">
        <v>106.33</v>
      </c>
      <c r="AT4" s="21">
        <v>106.33</v>
      </c>
      <c r="AU4" s="21">
        <v>106.33</v>
      </c>
      <c r="AV4" s="21">
        <v>106.33</v>
      </c>
      <c r="AW4" s="21">
        <v>106.33</v>
      </c>
      <c r="AX4" s="21">
        <v>106.33</v>
      </c>
      <c r="AY4" s="21">
        <v>106.33</v>
      </c>
      <c r="AZ4" s="21">
        <v>106.33</v>
      </c>
      <c r="BA4" s="21">
        <v>106.33</v>
      </c>
      <c r="BB4" s="21">
        <v>106.33</v>
      </c>
      <c r="BC4" s="21">
        <v>106.33</v>
      </c>
      <c r="BD4" s="21">
        <v>106.33</v>
      </c>
      <c r="BE4" s="21">
        <v>106.33</v>
      </c>
      <c r="BF4" s="21">
        <v>106.33</v>
      </c>
      <c r="BG4" s="21">
        <v>106.33</v>
      </c>
      <c r="BH4" s="21">
        <v>106.33</v>
      </c>
      <c r="BI4" s="21">
        <v>106.33</v>
      </c>
      <c r="BJ4" s="21">
        <v>106.33</v>
      </c>
      <c r="BK4" s="21">
        <v>106.33</v>
      </c>
      <c r="BL4" s="21">
        <v>106.33</v>
      </c>
      <c r="BM4" s="21">
        <v>106.33</v>
      </c>
      <c r="BN4" s="21">
        <v>106.33</v>
      </c>
      <c r="BO4" s="21">
        <v>106.33</v>
      </c>
    </row>
    <row r="5" spans="1:67" x14ac:dyDescent="0.3">
      <c r="A5" s="50" t="s">
        <v>24</v>
      </c>
      <c r="B5" s="5" t="s">
        <v>2</v>
      </c>
      <c r="C5" s="14"/>
      <c r="D5" s="14"/>
      <c r="E5" s="14"/>
    </row>
    <row r="6" spans="1:67" x14ac:dyDescent="0.3">
      <c r="A6" s="15"/>
      <c r="B6" s="15"/>
      <c r="C6" s="15"/>
      <c r="D6" s="15"/>
      <c r="E6" s="14"/>
    </row>
    <row r="7" spans="1:67" x14ac:dyDescent="0.3">
      <c r="A7" s="14"/>
      <c r="B7" s="14"/>
      <c r="C7" s="14"/>
      <c r="D7" s="14"/>
      <c r="E7" s="14"/>
    </row>
    <row r="8" spans="1:67" x14ac:dyDescent="0.3">
      <c r="A8" s="14"/>
      <c r="B8" s="14"/>
      <c r="C8" s="14"/>
      <c r="D8" s="14"/>
      <c r="E8" s="14"/>
    </row>
    <row r="9" spans="1:67" x14ac:dyDescent="0.3">
      <c r="A9" s="14"/>
      <c r="B9" s="14"/>
      <c r="C9" s="14"/>
      <c r="D9" s="14"/>
      <c r="E9" s="14"/>
    </row>
    <row r="10" spans="1:67" x14ac:dyDescent="0.3">
      <c r="A10" s="14"/>
      <c r="B10" s="14"/>
      <c r="C10" s="14"/>
      <c r="D10" s="14"/>
      <c r="E10" s="14"/>
    </row>
    <row r="11" spans="1:67" x14ac:dyDescent="0.3">
      <c r="A11" s="15"/>
      <c r="B11" s="15"/>
      <c r="C11" s="15"/>
      <c r="D11" s="15"/>
      <c r="E11" s="14"/>
    </row>
    <row r="12" spans="1:67" x14ac:dyDescent="0.3">
      <c r="A12" s="59"/>
      <c r="B12" s="14"/>
      <c r="C12" s="14"/>
      <c r="D12" s="14"/>
      <c r="E12" s="14"/>
    </row>
    <row r="13" spans="1:67" x14ac:dyDescent="0.3">
      <c r="A13" s="59"/>
      <c r="B13" s="14"/>
      <c r="C13" s="14"/>
      <c r="D13" s="14"/>
      <c r="E13" s="14"/>
    </row>
    <row r="14" spans="1:67" x14ac:dyDescent="0.3">
      <c r="A14" s="14"/>
      <c r="B14" s="14"/>
      <c r="C14" s="14"/>
      <c r="D14" s="14"/>
      <c r="E14" s="14"/>
    </row>
    <row r="15" spans="1:67" x14ac:dyDescent="0.3">
      <c r="A15" s="14"/>
      <c r="B15" s="14"/>
      <c r="C15" s="14"/>
      <c r="D15" s="14"/>
      <c r="E15" s="14"/>
    </row>
    <row r="29" spans="2:8" x14ac:dyDescent="0.3">
      <c r="B29" t="s">
        <v>37</v>
      </c>
    </row>
    <row r="30" spans="2:8" x14ac:dyDescent="0.3">
      <c r="B30" s="75" t="s">
        <v>39</v>
      </c>
      <c r="C30" s="75"/>
      <c r="D30" s="75"/>
      <c r="E30" s="75"/>
      <c r="F30" s="75"/>
      <c r="G30" s="75"/>
      <c r="H30">
        <v>694396000</v>
      </c>
    </row>
    <row r="31" spans="2:8" x14ac:dyDescent="0.3">
      <c r="B31" s="75" t="s">
        <v>38</v>
      </c>
      <c r="C31" s="75"/>
      <c r="D31" s="75"/>
      <c r="E31" s="75"/>
      <c r="F31" s="75"/>
      <c r="G31" s="75"/>
      <c r="H31">
        <v>5148000000</v>
      </c>
    </row>
  </sheetData>
  <mergeCells count="4">
    <mergeCell ref="A2:A3"/>
    <mergeCell ref="A12:A13"/>
    <mergeCell ref="B30:G30"/>
    <mergeCell ref="B31:G31"/>
  </mergeCells>
  <hyperlinks>
    <hyperlink ref="B5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G32"/>
  <sheetViews>
    <sheetView topLeftCell="A16" workbookViewId="0">
      <selection activeCell="E42" sqref="E42"/>
    </sheetView>
  </sheetViews>
  <sheetFormatPr defaultRowHeight="14.4" x14ac:dyDescent="0.3"/>
  <cols>
    <col min="5" max="5" width="11.109375" customWidth="1"/>
  </cols>
  <sheetData>
    <row r="18" spans="1:7" x14ac:dyDescent="0.3">
      <c r="A18" s="27" t="s">
        <v>28</v>
      </c>
    </row>
    <row r="19" spans="1:7" x14ac:dyDescent="0.3">
      <c r="A19" t="s">
        <v>31</v>
      </c>
      <c r="D19">
        <v>93.5</v>
      </c>
    </row>
    <row r="20" spans="1:7" x14ac:dyDescent="0.3">
      <c r="A20" t="s">
        <v>30</v>
      </c>
      <c r="D20">
        <v>2.06</v>
      </c>
    </row>
    <row r="21" spans="1:7" x14ac:dyDescent="0.3">
      <c r="A21" t="s">
        <v>32</v>
      </c>
      <c r="D21">
        <v>90</v>
      </c>
    </row>
    <row r="22" spans="1:7" x14ac:dyDescent="0.3">
      <c r="A22" s="27" t="s">
        <v>29</v>
      </c>
    </row>
    <row r="24" spans="1:7" x14ac:dyDescent="0.3">
      <c r="A24" t="s">
        <v>33</v>
      </c>
      <c r="F24" s="53">
        <f>(D19-D21)-D20</f>
        <v>1.44</v>
      </c>
      <c r="G24" t="s">
        <v>35</v>
      </c>
    </row>
    <row r="26" spans="1:7" x14ac:dyDescent="0.3">
      <c r="A26" s="27" t="s">
        <v>34</v>
      </c>
    </row>
    <row r="27" spans="1:7" x14ac:dyDescent="0.3">
      <c r="A27" t="s">
        <v>31</v>
      </c>
      <c r="D27">
        <v>93.5</v>
      </c>
    </row>
    <row r="28" spans="1:7" x14ac:dyDescent="0.3">
      <c r="A28" t="s">
        <v>30</v>
      </c>
      <c r="D28">
        <v>2.06</v>
      </c>
    </row>
    <row r="29" spans="1:7" x14ac:dyDescent="0.3">
      <c r="A29" t="s">
        <v>32</v>
      </c>
      <c r="D29">
        <v>95</v>
      </c>
    </row>
    <row r="30" spans="1:7" x14ac:dyDescent="0.3">
      <c r="A30" s="27" t="s">
        <v>29</v>
      </c>
    </row>
    <row r="32" spans="1:7" x14ac:dyDescent="0.3">
      <c r="A32" t="s">
        <v>33</v>
      </c>
      <c r="F32" s="54">
        <f>(D27-D29)-D28</f>
        <v>-3.56</v>
      </c>
      <c r="G32" t="s">
        <v>36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Lentelės, duomenys</vt:lpstr>
      <vt:lpstr>1. Išankstinis sandoris</vt:lpstr>
      <vt:lpstr>Grafikas</vt:lpstr>
      <vt:lpstr>2. Pirkti jenos pardavimo opcio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2015-06-05T18:17:20Z</dcterms:created>
  <dcterms:modified xsi:type="dcterms:W3CDTF">2020-11-15T16:47:19Z</dcterms:modified>
  <cp:category/>
  <cp:contentStatus/>
</cp:coreProperties>
</file>